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Failure Mode Taxonomy" sheetId="2" state="visible" r:id="rId4"/>
    <sheet name="SOD Anchor Reference" sheetId="3" state="visible" r:id="rId5"/>
    <sheet name="Action Priority Lookup" sheetId="4" state="visible" r:id="rId6"/>
    <sheet name="Control Register - Bank" sheetId="5" state="visible" r:id="rId7"/>
    <sheet name="Control Register - TDS" sheetId="6" state="visible" r:id="rId8"/>
    <sheet name="Control Register - GSTR-2B" sheetId="7" state="visible" r:id="rId9"/>
    <sheet name="Control Register - GSTR-1v3B" sheetId="8" state="visible" r:id="rId10"/>
    <sheet name="ICFR Test Plan Summary" sheetId="9" state="visible" r:id="rId11"/>
    <sheet name="Formula Reference" sheetId="10" state="visible" r:id="rId1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<sst xmlns="http://schemas.openxmlformats.org/spreadsheetml/2006/main" count="1208" uniqueCount="652">
  <si>
    <t xml:space="preserve">Terra Insight — Reconciliation Control Register Template</t>
  </si>
  <si>
    <t xml:space="preserve">ILLUSTRATIVE DATA — replace failure modes, ratings, controls, and evidence with your own operating environment. This template is not a substitute for professional advice.</t>
  </si>
  <si>
    <t xml:space="preserve">About this template</t>
  </si>
  <si>
    <t xml:space="preserve">Asset name</t>
  </si>
  <si>
    <t xml:space="preserve">Reconciliation Control Register Template</t>
  </si>
  <si>
    <t xml:space="preserve">Asset code</t>
  </si>
  <si>
    <t xml:space="preserve">D2 — Tier 2 Downloadable Assets Catalog</t>
  </si>
  <si>
    <t xml:space="preserve">Publisher</t>
  </si>
  <si>
    <t xml:space="preserve">Terra Insight (www.terra-insight.com)</t>
  </si>
  <si>
    <t xml:space="preserve">Author</t>
  </si>
  <si>
    <t xml:space="preserve">Terra Insight Editorial Team</t>
  </si>
  <si>
    <t xml:space="preserve">Version</t>
  </si>
  <si>
    <t xml:space="preserve">1.0</t>
  </si>
  <si>
    <t xml:space="preserve">First published</t>
  </si>
  <si>
    <t xml:space="preserve">2026-08-16</t>
  </si>
  <si>
    <t xml:space="preserve">Companion article</t>
  </si>
  <si>
    <t xml:space="preserve">The Reconciliation Control Plan: A One-Page Template for Every Stream</t>
  </si>
  <si>
    <t xml:space="preserve">Companion tool</t>
  </si>
  <si>
    <t xml:space="preserve">/tools/reconciliation-process-design-worksheet/</t>
  </si>
  <si>
    <t xml:space="preserve">Target audience</t>
  </si>
  <si>
    <t xml:space="preserve">Internal audit team; ICFR consultant; controllers preparing for statutory audit</t>
  </si>
  <si>
    <t xml:space="preserve">Purpose</t>
  </si>
  <si>
    <t xml:space="preserve">This workbook is the working artefact a controller lifts into the next audit committee meeting. It extends the interactive failure mode analysis worksheet published at /tools/reconciliation-process-design-worksheet/ with an ICFR-testable control mapping — every failure mode is paired with a prevention control, a detection control, an ICFR testability flag, an SA 315 risk level, a test frequency, and a defined evidence artefact. Four stream tabs come pre-populated with 53 illustrative failure modes across invoice-to-bank, TDS, GSTR-2B ITC, and GSTR-1 vs 3B reconciliations. Replace the illustrative controls with your own operating environment before adopting.</t>
  </si>
  <si>
    <t xml:space="preserve">Statutory alignment</t>
  </si>
  <si>
    <t xml:space="preserve">Section 143(3)(i), Companies Act 2013</t>
  </si>
  <si>
    <t xml:space="preserve">The auditor's report shall state whether the company has adequate internal financial controls with reference to financial statements in place and the operating effectiveness of such controls. The Control Register is the design-documentation artefact the statutory auditor tests against this section.</t>
  </si>
  <si>
    <t xml:space="preserve">CARO 2020, Clause 3(ii)(b)</t>
  </si>
  <si>
    <t xml:space="preserve">Where the company has been sanctioned working capital limits above five crore rupees on security of current assets, the quarterly returns filed with lenders must agree to the books. The Bank Stream register directly evidences the control lineage for that reconciliation.</t>
  </si>
  <si>
    <t xml:space="preserve">ICAI SA 315 (Revised)</t>
  </si>
  <si>
    <t xml:space="preserve">Identifying and Assessing the Risks of Material Misstatement. The SA 315 Risk Level column (High / Medium / Low) in every stream register aligns each control to the auditor's risk assessment vocabulary.</t>
  </si>
  <si>
    <t xml:space="preserve">ICAI Guidance Note on Audit of Internal Financial Controls Over Financial Reporting</t>
  </si>
  <si>
    <t xml:space="preserve">Requires management to maintain written documentation of the risks, the controls designed to mitigate the risks, and the evidence that the controls operated during the period. Four Control Registers (one per stream) constitute compliant documentation of that requirement for the reconciliation risks the finance team owns.</t>
  </si>
  <si>
    <t xml:space="preserve">Section 128(5), Companies Act 2013</t>
  </si>
  <si>
    <t xml:space="preserve">Books of account and other relevant papers to be preserved for at least eight financial years. Every Evidence Retained column entry in every stream register must be produced in a form consistent with this retention rule.</t>
  </si>
  <si>
    <t xml:space="preserve">How to use this workbook</t>
  </si>
  <si>
    <t xml:space="preserve">Step 1 — Study the taxonomy</t>
  </si>
  <si>
    <t xml:space="preserve">Read the 12-Class Failure Mode Taxonomy tab. Every failure mode you record in a stream register must belong to one of the twelve classes. If an incident does not fit any class, it is either a mis-scoped failure (it belongs to a different stream) or a signal that the taxonomy needs a thirteenth class — flag it to your controller.</t>
  </si>
  <si>
    <t xml:space="preserve">Step 2 — Anchor Severity, Occurrence, and Detection</t>
  </si>
  <si>
    <t xml:space="preserve">Read the SOD Anchor Reference tab. The Severity scale is anchored to Indian statutes (Section 16(4), Section 200A, DRC-01B, Section 43B(h), CARO 2020, Section 201(1A), Ind AS 21). The Occurrence scale is anchored to observed frequency per 1,000 rows. The Detection scale is anchored to the strength of the current detection control (99% automated at D1 down to below 30% pure luck at D10).</t>
  </si>
  <si>
    <t xml:space="preserve">Step 3 — Compute Action Priority</t>
  </si>
  <si>
    <t xml:space="preserve">The AP column in every stream register is a nested-IF formula that reads Severity, Occurrence, and Detection and returns H, M, or L. The lookup is Severity-first — any row with Severity 9 or 10 is automatically High regardless of Occurrence or Detection, since the statutory consequence dominates. The Action Priority Lookup tab shows the full 3 x 3 x 3 grid for S values 1-8.</t>
  </si>
  <si>
    <t xml:space="preserve">Step 4 — Map ICFR-testable controls</t>
  </si>
  <si>
    <t xml:space="preserve">In each stream register, the ICFR Testable column (Y / N), the SA 315 Risk Level column (High / Medium / Low), the Test Frequency column, the Test Procedure column, and the Evidence Retained column together document the operating-effectiveness testing plan. Every row flagged Y with SA 315 Risk = High is a sample-based ICFR test the statutory auditor will re-perform.</t>
  </si>
  <si>
    <t xml:space="preserve">Step 5 — Assign named owner and reviewer</t>
  </si>
  <si>
    <t xml:space="preserve">Every row requires a named Owner Role (the person who runs the control) and a named Reviewer Role (the person who signs off). Segregation of duties is enforced — the same person cannot occupy both roles for the same row.</t>
  </si>
  <si>
    <t xml:space="preserve">Step 6 — Record test outcomes</t>
  </si>
  <si>
    <t xml:space="preserve">The Last Tested Date, Test Result, Remediation Deadline, and Status columns are the working record of the ICFR test cycle. Populate these each time the control is tested. The ICFR Test Plan Summary tab rolls up counts by SA 315 Risk Level and Test Frequency across the four streams for audit committee reporting.</t>
  </si>
  <si>
    <t xml:space="preserve">Colour legend</t>
  </si>
  <si>
    <t xml:space="preserve">Navy header band</t>
  </si>
  <si>
    <t xml:space="preserve">Section headers and tab titles — do not edit.</t>
  </si>
  <si>
    <t xml:space="preserve">Light gray sub-header</t>
  </si>
  <si>
    <t xml:space="preserve">Column labels — do not edit.</t>
  </si>
  <si>
    <t xml:space="preserve">Yellow watermark banner</t>
  </si>
  <si>
    <t xml:space="preserve">Reminder that the pre-populated content is illustrative — replace with your operating environment.</t>
  </si>
  <si>
    <t xml:space="preserve">Pink (High) / Yellow (Medium) / Green (Low)</t>
  </si>
  <si>
    <t xml:space="preserve">Action Priority conditional formatting — do not edit; the formula recomputes on change to S, O, or D.</t>
  </si>
  <si>
    <t xml:space="preserve">Pale yellow input cells</t>
  </si>
  <si>
    <t xml:space="preserve">Cells you edit — failure modes, ratings, controls, ownership, test results.</t>
  </si>
  <si>
    <t xml:space="preserve">IP and disclaimer</t>
  </si>
  <si>
    <t xml:space="preserve">This template is published by Terra Insight for the general use of Indian finance teams and their internal / external auditors. The failure modes, ratings, controls, evidence descriptions, and test procedures pre-populated in every register are illustrative and are not a substitute for professional advice tailored to your entity, industry, or transaction volume. All statutory anchors cited in the SOD Anchor Reference tab (Section 16(4) CGST Act, Section 200A / 201(1A) Income-tax Act, DRC-01B under CGST Rules, Section 43B(h) Income-tax Act, CARO 2020) reflect the position understood as of the version date printed above; please verify against the current statutory text before adopting. No customer names, no product pricing, and no proprietary implementation detail from any Terra Insight customer engagement is contained in this template.</t>
  </si>
  <si>
    <t xml:space="preserve">12-Class Failure Mode Taxonomy</t>
  </si>
  <si>
    <t xml:space="preserve">Every failure mode recorded in a stream register must belong to one of these twelve classes. Order of classes below is stable — do not renumber.</t>
  </si>
  <si>
    <t xml:space="preserve">#</t>
  </si>
  <si>
    <t xml:space="preserve">Class name</t>
  </si>
  <si>
    <t xml:space="preserve">Description of the failure mode class</t>
  </si>
  <si>
    <t xml:space="preserve">Typical stream(s)</t>
  </si>
  <si>
    <t xml:space="preserve">Severity range</t>
  </si>
  <si>
    <t xml:space="preserve">Prevention hint</t>
  </si>
  <si>
    <t xml:space="preserve">Data extraction</t>
  </si>
  <si>
    <t xml:space="preserve">The reconciliation pulls a source record wrongly — narration parser drops a UTR digit, statement upload skips a page, PDF OCR loses a decimal.</t>
  </si>
  <si>
    <t xml:space="preserve">Bank; GSTR-2B download</t>
  </si>
  <si>
    <t xml:space="preserve">5 – 7</t>
  </si>
  <si>
    <t xml:space="preserve">Publish parser rule set; screen for parser regressions after bank/portal format change.</t>
  </si>
  <si>
    <t xml:space="preserve">Classification</t>
  </si>
  <si>
    <t xml:space="preserve">Correct amount lands in the wrong ledger — a manpower supply invoice booked under 194C instead of 194J, a branch transfer treated as a sale.</t>
  </si>
  <si>
    <t xml:space="preserve">TDS; Bank; GSTR-1 vs 3B</t>
  </si>
  <si>
    <t xml:space="preserve">6 – 9</t>
  </si>
  <si>
    <t xml:space="preserve">Chart-of-accounts field-level mapping table; peer review on any new vendor / customer classification.</t>
  </si>
  <si>
    <t xml:space="preserve">Completeness</t>
  </si>
  <si>
    <t xml:space="preserve">The reconciliation runs, but a class of records was never brought in — an entire bank account excluded, IGST paid on imports not captured against BOE.</t>
  </si>
  <si>
    <t xml:space="preserve">Bank; GSTR-2B; TDS</t>
  </si>
  <si>
    <t xml:space="preserve">Master list of accounts / streams reconciled; monthly completeness attestation from function owner.</t>
  </si>
  <si>
    <t xml:space="preserve">Matching</t>
  </si>
  <si>
    <t xml:space="preserve">A source record fails to match its counter-record even though both exist — aggregator settlement lump credit not split, reverse credit not linked to original invoice.</t>
  </si>
  <si>
    <t xml:space="preserve">6 – 8</t>
  </si>
  <si>
    <t xml:space="preserve">Documented matching rule hierarchy; residual variance queue with peer sign-off.</t>
  </si>
  <si>
    <t xml:space="preserve">Timing</t>
  </si>
  <si>
    <t xml:space="preserve">A record posts in the wrong period — invoice in GSTR-1 in one month and paid in GSTR-3B in a later month, TDS deducted but not remitted before the due date.</t>
  </si>
  <si>
    <t xml:space="preserve">GSTR-1 vs 3B; TDS; Bank</t>
  </si>
  <si>
    <t xml:space="preserve">7 – 9</t>
  </si>
  <si>
    <t xml:space="preserve">Period-lock discipline; pre-file reconciliation before GSTR-3B / TDS challan payment.</t>
  </si>
  <si>
    <t xml:space="preserve">Partner</t>
  </si>
  <si>
    <t xml:space="preserve">The counterparty is the root of the failure — supplier does not file GSTR-1 by 30 November, deductor files TDS under the wrong PAN.</t>
  </si>
  <si>
    <t xml:space="preserve">GSTR-2B; TDS</t>
  </si>
  <si>
    <t xml:space="preserve">8 – 10</t>
  </si>
  <si>
    <t xml:space="preserve">Vendor master flagged with filing / PAN accuracy history; onboarding due-diligence before high-value award.</t>
  </si>
  <si>
    <t xml:space="preserve">Precision</t>
  </si>
  <si>
    <t xml:space="preserve">The number is close but not right — TDS deducted on GST-inclusive amount, SGST + CGST split miscalculated by rounding rules.</t>
  </si>
  <si>
    <t xml:space="preserve">TDS; GSTR-1 vs 3B; Bank</t>
  </si>
  <si>
    <t xml:space="preserve">ERP field-level formulas with no manual override; reasonableness tolerance rules.</t>
  </si>
  <si>
    <t xml:space="preserve">Policy</t>
  </si>
  <si>
    <t xml:space="preserve">A written policy is missing, ambiguous, or misapplied — ITC on a Section 17(5) blocked expense claimed by mistake, RCM invoice not self-invoiced.</t>
  </si>
  <si>
    <t xml:space="preserve">Chart-of-accounts flagged with Section 17(5) / RCM indicators; ERP posting rule prevents claim on blocked GLs.</t>
  </si>
  <si>
    <t xml:space="preserve">Aging</t>
  </si>
  <si>
    <t xml:space="preserve">A residual variance sits open past tolerance — at-risk ITC row sits without escalation until after the 30 November cut-off, TDS receivable stale for four quarters.</t>
  </si>
  <si>
    <t xml:space="preserve">GSTR-2B; TDS; Bank</t>
  </si>
  <si>
    <t xml:space="preserve">Aging queue with 30-60-90 day review; escalation trigger to named owner at each threshold.</t>
  </si>
  <si>
    <t xml:space="preserve">Cutoff</t>
  </si>
  <si>
    <t xml:space="preserve">Records straddle a period boundary and land on the wrong side — deposit-in-transit at month-end not carried on reconciliation, cross-era 194x vs Section 393 code confusion.</t>
  </si>
  <si>
    <t xml:space="preserve">Bank; TDS; GSTR-1 vs 3B</t>
  </si>
  <si>
    <t xml:space="preserve">Written cut-off calendar; dual-key match on transition rows (both legacy and new keys tried).</t>
  </si>
  <si>
    <t xml:space="preserve">Evidence</t>
  </si>
  <si>
    <t xml:space="preserve">The reconciliation was performed but the artefact was not retained — no signed working paper, no vendor communication log for an at-risk ITC follow-up.</t>
  </si>
  <si>
    <t xml:space="preserve">All streams</t>
  </si>
  <si>
    <t xml:space="preserve">5 – 6</t>
  </si>
  <si>
    <t xml:space="preserve">Evidence template per control; retention aligned to Section 128(5) seven-year rule.</t>
  </si>
  <si>
    <t xml:space="preserve">Portal</t>
  </si>
  <si>
    <t xml:space="preserve">A change in an external portal / statement format breaks a downstream process — Form 168 switchover, IMS rollout, HDFC narration format change, GSTN API version bump.</t>
  </si>
  <si>
    <t xml:space="preserve">Change register for regulatory portals; regression test on any parser after format change.</t>
  </si>
  <si>
    <t xml:space="preserve">Severity, Occurrence, and Detection Anchor Reference</t>
  </si>
  <si>
    <t xml:space="preserve">Every SOD rating in every stream register must anchor back to a row in one of the three tables below. Severity is anchored to Indian statutes; Occurrence to observed frequency per 1,000 processed rows; Detection to the strength of the current detection control.</t>
  </si>
  <si>
    <t xml:space="preserve">Severity — anchored to Indian tax / audit / accounting consequence</t>
  </si>
  <si>
    <t xml:space="preserve">S</t>
  </si>
  <si>
    <t xml:space="preserve">Category</t>
  </si>
  <si>
    <t xml:space="preserve">Statutory / audit anchor</t>
  </si>
  <si>
    <t xml:space="preserve">Permanent, unrecoverable loss under Indian statute</t>
  </si>
  <si>
    <t xml:space="preserve">Section 16(4) CGST Act — ITC time bar past 30 November of the following FY; Section 40(a)(ia) Income-tax Act — expense disallowance for TDS default</t>
  </si>
  <si>
    <t xml:space="preserve">Demand notice with statutory interest and fee</t>
  </si>
  <si>
    <t xml:space="preserve">Section 200A Income-tax Act processing with Section 201(1A) interest at 1.5% per month and Section 234E fee at Rs 200 per day</t>
  </si>
  <si>
    <t xml:space="preserve">Notice requiring reply within a statutory window</t>
  </si>
  <si>
    <t xml:space="preserve">DRC-01B 7-day trigger under Rule 88C, CGST Rules; DRC-01C intimation; CARO 2020 material weakness observation under Clause 3(ii)(b) or 3(vii)</t>
  </si>
  <si>
    <t xml:space="preserve">Year-end disallowance risk from unpaid MSME dues</t>
  </si>
  <si>
    <t xml:space="preserve">Section 43B(h) Income-tax Act — deduction denied for sums payable to MSME suppliers not paid within Section 15 MSMED period</t>
  </si>
  <si>
    <t xml:space="preserve">Audit report qualification without immediate cash outflow</t>
  </si>
  <si>
    <t xml:space="preserve">CARO 2020 Clause 3(xii) — reporting on Nidhi Company net owned funds; Clause 3(vii) statutory dues delay listing; SA 315 significant deficiency</t>
  </si>
  <si>
    <t xml:space="preserve">Interest-bearing default absorbed as running cost</t>
  </si>
  <si>
    <t xml:space="preserve">Section 201(1A) interest at 1.5% per month on TDS deduction default of one to three months; short-remittance interest</t>
  </si>
  <si>
    <t xml:space="preserve">Presentation error in the financial statements</t>
  </si>
  <si>
    <t xml:space="preserve">Ind AS 21 forex translation date error; Ind AS 109 fair value classification variance</t>
  </si>
  <si>
    <t xml:space="preserve">Petty variance below reporting materiality</t>
  </si>
  <si>
    <t xml:space="preserve">Bank charge rounding difference; petty variance below Rs 5,000 per row and Rs 25,000 per stream per month</t>
  </si>
  <si>
    <t xml:space="preserve">Cosmetic ledger cleanup — no external stakeholder exposure</t>
  </si>
  <si>
    <t xml:space="preserve">Vendor name spelling variance; sub-ledger presentation label mismatch</t>
  </si>
  <si>
    <t xml:space="preserve">Formatting or narration cleanup only</t>
  </si>
  <si>
    <t xml:space="preserve">Date-format normalisation; UTR trailing whitespace</t>
  </si>
  <si>
    <t xml:space="preserve">Occurrence — anchored to observed frequency per 1,000 processed rows</t>
  </si>
  <si>
    <t xml:space="preserve">O</t>
  </si>
  <si>
    <t xml:space="preserve">Frequency band</t>
  </si>
  <si>
    <t xml:space="preserve">Extremely high</t>
  </si>
  <si>
    <t xml:space="preserve">More than 100 events per 1,000 processed rows</t>
  </si>
  <si>
    <t xml:space="preserve">Very high</t>
  </si>
  <si>
    <t xml:space="preserve">50 to 100 events per 1,000 processed rows</t>
  </si>
  <si>
    <t xml:space="preserve">High</t>
  </si>
  <si>
    <t xml:space="preserve">20 to 50 events per 1,000 processed rows</t>
  </si>
  <si>
    <t xml:space="preserve">Moderately high</t>
  </si>
  <si>
    <t xml:space="preserve">10 to 20 events per 1,000 processed rows</t>
  </si>
  <si>
    <t xml:space="preserve">Moderate</t>
  </si>
  <si>
    <t xml:space="preserve">5 to 10 events per 1,000 processed rows</t>
  </si>
  <si>
    <t xml:space="preserve">Low-moderate</t>
  </si>
  <si>
    <t xml:space="preserve">2 to 5 events per 1,000 processed rows</t>
  </si>
  <si>
    <t xml:space="preserve">Low</t>
  </si>
  <si>
    <t xml:space="preserve">1 to 2 events per 1,000 processed rows</t>
  </si>
  <si>
    <t xml:space="preserve">Very low</t>
  </si>
  <si>
    <t xml:space="preserve">1 event per 2,000 to 10,000 processed rows</t>
  </si>
  <si>
    <t xml:space="preserve">Remote</t>
  </si>
  <si>
    <t xml:space="preserve">1 event per 10,000 to 100,000 processed rows</t>
  </si>
  <si>
    <t xml:space="preserve">Almost impossible</t>
  </si>
  <si>
    <t xml:space="preserve">Fewer than 1 event per 10,000 processed rows</t>
  </si>
  <si>
    <t xml:space="preserve">Detection — anchored to the strength of the current detection control</t>
  </si>
  <si>
    <t xml:space="preserve">D</t>
  </si>
  <si>
    <t xml:space="preserve">Detection strength</t>
  </si>
  <si>
    <t xml:space="preserve">Almost certain detection</t>
  </si>
  <si>
    <t xml:space="preserve">99% or better — system-enforced rule that prevents the entry, or automated exception queue that closes the loop</t>
  </si>
  <si>
    <t xml:space="preserve">Very high detection</t>
  </si>
  <si>
    <t xml:space="preserve">95% to 99% — automated match with residual queue reviewed daily by a named owner</t>
  </si>
  <si>
    <t xml:space="preserve">High detection</t>
  </si>
  <si>
    <t xml:space="preserve">90% to 95% — automated match with weekly residual review</t>
  </si>
  <si>
    <t xml:space="preserve">80% to 90% — automated match, review cadence is monthly</t>
  </si>
  <si>
    <t xml:space="preserve">60% to 80% — mixed automated and manual review, cadence is monthly</t>
  </si>
  <si>
    <t xml:space="preserve">50% to 60% — manual review with a documented checklist, cadence is monthly</t>
  </si>
  <si>
    <t xml:space="preserve">40% to 50% — manual review without a checklist, or checklist is inconsistently applied</t>
  </si>
  <si>
    <t xml:space="preserve">30% to 40% — ad-hoc manual review, often reactive to a counterparty escalation</t>
  </si>
  <si>
    <t xml:space="preserve">Below 30% — the failure is found only when a counterparty, tax authority, or auditor raises it</t>
  </si>
  <si>
    <t xml:space="preserve">Almost no detection</t>
  </si>
  <si>
    <t xml:space="preserve">Pure luck — the reconciliation has no design to catch the failure at all</t>
  </si>
  <si>
    <t xml:space="preserve">Action Priority Lookup (3 x 3 x 3 grid with Severity-first override)</t>
  </si>
  <si>
    <t xml:space="preserve">Bands used in the lookup: Severity — Low (1-3), Med (4-6), High (7-8), Critical (9-10). Occurrence — Low (1-3), Med (4-6), High (7-10). Detection — Strong (1-3), Moderate (4-6), Weak (7-10). Severity-first override — any row with S = 9 or 10 returns High regardless of Occurrence or Detection, since Section 16(4) permanent ITC loss (S = 10) and Section 200A demand (S = 9) cannot sit as a Medium or Low priority.</t>
  </si>
  <si>
    <t xml:space="preserve">27-row lookup table (Severity 1-8; Severity 9-10 is High by override)</t>
  </si>
  <si>
    <t xml:space="preserve">Sev band</t>
  </si>
  <si>
    <t xml:space="preserve">Occ band</t>
  </si>
  <si>
    <t xml:space="preserve">Det band</t>
  </si>
  <si>
    <t xml:space="preserve">AP</t>
  </si>
  <si>
    <t xml:space="preserve">The nested-IF formula used in every stream register — column G is a live copy for reference</t>
  </si>
  <si>
    <t xml:space="preserve">Strong</t>
  </si>
  <si>
    <t xml:space="preserve">L</t>
  </si>
  <si>
    <t xml:space="preserve"> =IF(S&gt;=9,"H",IF(AND(S&gt;=7,OR(O&gt;=4,D&gt;=4)),"H",IF(S&gt;=7,"M",IF(AND(S&gt;=4,O&gt;=7,D&gt;=7),"H",IF(AND(S&gt;=4,OR(O&gt;=7,D&gt;=7)),"M",IF(AND(S&gt;=4,O&gt;=4,D&gt;=4),"M",IF(AND(S&lt;=3,O&gt;=7,D&gt;=7),"M","L")))))))</t>
  </si>
  <si>
    <t xml:space="preserve">S / O / D are placeholders for the Severity, Occurrence, and Detection cell references in the stream register — in Bank Stream row 6, for example, S is cell D6, O is cell E6, D is cell F6.</t>
  </si>
  <si>
    <t xml:space="preserve">Weak</t>
  </si>
  <si>
    <t xml:space="preserve">Med</t>
  </si>
  <si>
    <t xml:space="preserve">Why nested IF instead of INDEX/MATCH into the 27-row grid</t>
  </si>
  <si>
    <t xml:space="preserve">Nested IF gives the auditor a formula they can read left-to-right without navigating to another tab. The 27-row grid on the left of this tab is the documentary equivalent — it is the same logic in tabular form. The Severity-first override is expressed as the very first IF, so any Severity 9 or 10 row short-circuits to High.</t>
  </si>
  <si>
    <t xml:space="preserve">M</t>
  </si>
  <si>
    <t xml:space="preserve">H</t>
  </si>
  <si>
    <t xml:space="preserve">Control Register — Bank Stream (Invoice-to-Bank)</t>
  </si>
  <si>
    <t xml:space="preserve">Every row below is illustrative. Replace the failure mode inventory, S / O / D ratings, controls, test procedures, evidence descriptions, and named owner / reviewer with your own operating environment before adopting. The Action Priority column (G) is a formula — do not overwrite it.</t>
  </si>
  <si>
    <t xml:space="preserve">Function</t>
  </si>
  <si>
    <t xml:space="preserve">Failure Mode</t>
  </si>
  <si>
    <t xml:space="preserve">Cause (6P)</t>
  </si>
  <si>
    <t xml:space="preserve">Severity (1-10)</t>
  </si>
  <si>
    <t xml:space="preserve">Occurrence (1-10)</t>
  </si>
  <si>
    <t xml:space="preserve">Detection (1-10)</t>
  </si>
  <si>
    <t xml:space="preserve">Action Priority</t>
  </si>
  <si>
    <t xml:space="preserve">Prevention Control</t>
  </si>
  <si>
    <t xml:space="preserve">Detection Control</t>
  </si>
  <si>
    <t xml:space="preserve">ICFR Testable? (Y/N)</t>
  </si>
  <si>
    <t xml:space="preserve">SA 315 Risk Level</t>
  </si>
  <si>
    <t xml:space="preserve">Test Frequency</t>
  </si>
  <si>
    <t xml:space="preserve">Test Procedure</t>
  </si>
  <si>
    <t xml:space="preserve">Evidence Retained</t>
  </si>
  <si>
    <t xml:space="preserve">Owner Role</t>
  </si>
  <si>
    <t xml:space="preserve">Reviewer Role</t>
  </si>
  <si>
    <t xml:space="preserve">Last Tested Date</t>
  </si>
  <si>
    <t xml:space="preserve">Test Result</t>
  </si>
  <si>
    <t xml:space="preserve">Remediation Deadline</t>
  </si>
  <si>
    <t xml:space="preserve">Status</t>
  </si>
  <si>
    <t xml:space="preserve">Match bank credit to customer invoice</t>
  </si>
  <si>
    <t xml:space="preserve">Multi-invoice bank credit assigned to the wrong customer set</t>
  </si>
  <si>
    <t xml:space="preserve">Process</t>
  </si>
  <si>
    <t xml:space="preserve">Bank narration parsing rule set published; UTR-to-invoice mapping table maintained monthly; segregation of duties between analyst who parses and analyst who posts.</t>
  </si>
  <si>
    <t xml:space="preserve">Two-way tick-and-tie by peer on any credit above ledger materiality; residual variance queue reviewed weekly by AR controller.</t>
  </si>
  <si>
    <t xml:space="preserve">Y</t>
  </si>
  <si>
    <t xml:space="preserve">Weekly</t>
  </si>
  <si>
    <t xml:space="preserve">Sample 15 credits above materiality per quarter; re-perform the peer tick-and-tie; trace to signed working paper and to the posted invoice.</t>
  </si>
  <si>
    <t xml:space="preserve">Signed working paper with UTR list, narration extract, matched invoice numbers, and posting screenshot</t>
  </si>
  <si>
    <t xml:space="preserve">AR analyst</t>
  </si>
  <si>
    <t xml:space="preserve">Senior AR / AR controller</t>
  </si>
  <si>
    <t xml:space="preserve">Open</t>
  </si>
  <si>
    <t xml:space="preserve">Post bank charges to correct period</t>
  </si>
  <si>
    <t xml:space="preserve">Bank charges (RTGS / NEFT / IMPS fee) not booked in the period the credit was received</t>
  </si>
  <si>
    <t xml:space="preserve">ERP fee ledger auto-posted from bank statement upload; charge codes mapped to a controlled table; period-lock enforced on prior months.</t>
  </si>
  <si>
    <t xml:space="preserve">Ratio test — bank charges as percentage of gross credits, trended monthly; investigation trigger at 20% variance to trailing three-month average.</t>
  </si>
  <si>
    <t xml:space="preserve">Medium</t>
  </si>
  <si>
    <t xml:space="preserve">Monthly</t>
  </si>
  <si>
    <t xml:space="preserve">Reperform the ratio test for the sampled month; obtain the variance investigation note for any month over the 20% trigger.</t>
  </si>
  <si>
    <t xml:space="preserve">Bank charge summary reconciled to fee ledger, variance note where triggered, sign-off by AR analyst</t>
  </si>
  <si>
    <t xml:space="preserve">AR controller</t>
  </si>
  <si>
    <t xml:space="preserve">Parse UTR narration to correct customer</t>
  </si>
  <si>
    <t xml:space="preserve">UTR narration parsed to the wrong customer due to shared UTR prefix or truncated bank statement field</t>
  </si>
  <si>
    <t xml:space="preserve">Parser rule set version-controlled; regression test suite run after any bank format change; unmatched narrations queued for manual review before posting.</t>
  </si>
  <si>
    <t xml:space="preserve">Manual review of unmatched queue daily; monthly parser accuracy report with false-positive and false-negative rate against a held-out control set.</t>
  </si>
  <si>
    <t xml:space="preserve">Daily (unmatched queue) / Monthly (parser report)</t>
  </si>
  <si>
    <t xml:space="preserve">Sample 30 unmatched-queue items across the quarter; verify parser accuracy report is produced monthly and reviewed by AR controller.</t>
  </si>
  <si>
    <t xml:space="preserve">Unmatched queue review log; parser accuracy report signed by AR controller</t>
  </si>
  <si>
    <t xml:space="preserve">Split aggregator settlement lump credit</t>
  </si>
  <si>
    <t xml:space="preserve">Aggregator settlement lump credit split incorrectly across orders — fee, GST on fee, refunds, and net receivable not reconciled to the aggregator MIS</t>
  </si>
  <si>
    <t xml:space="preserve">Aggregator MIS mandatory before settlement is posted; SOP requires reconciliation of gross sales, aggregator commission, GST on commission, refunds, and net receivable in five separate lines.</t>
  </si>
  <si>
    <t xml:space="preserve">Line-by-line ratio test of aggregator fee percentage to contract; peer review on any settlement above materiality; monthly reconciliation to aggregator statement.</t>
  </si>
  <si>
    <t xml:space="preserve">Sample two settlements per aggregator per quarter; reperform the five-line reconciliation; trace to aggregator MIS and bank credit.</t>
  </si>
  <si>
    <t xml:space="preserve">Aggregator reconciliation working paper with five-line break-up, aggregator MIS attached, sign-off by senior AR</t>
  </si>
  <si>
    <t xml:space="preserve">Senior AR</t>
  </si>
  <si>
    <t xml:space="preserve">Translate forex inward at correct rate</t>
  </si>
  <si>
    <t xml:space="preserve">Foreign currency inward remittance not translated at the correct spot rate per Ind AS 21</t>
  </si>
  <si>
    <t xml:space="preserve">Daily RBI reference rate downloaded into ERP; forex ledger auto-posted with the rate on credit date; no manual rate override without treasury sign-off.</t>
  </si>
  <si>
    <t xml:space="preserve">Monthly forex ledger reconciliation to bank statement in foreign currency and INR; variance investigation trigger at 0.5% between booked and re-translated.</t>
  </si>
  <si>
    <t xml:space="preserve">For sampled forex credit, verify the RBI reference rate on the credit date and reperform the INR translation.</t>
  </si>
  <si>
    <t xml:space="preserve">Forex ledger monthly reconciliation with RBI rate print-out, variance note where triggered</t>
  </si>
  <si>
    <t xml:space="preserve">Treasury analyst</t>
  </si>
  <si>
    <t xml:space="preserve">Treasury controller</t>
  </si>
  <si>
    <t xml:space="preserve">Prevent duplicate bank statement upload</t>
  </si>
  <si>
    <t xml:space="preserve">Bank credit posted twice due to duplicate statement upload on statement reset by the bank</t>
  </si>
  <si>
    <t xml:space="preserve">ERP upload rule hashes the file and rejects duplicates; statement date range validated against last posted date before upload accepted.</t>
  </si>
  <si>
    <t xml:space="preserve">Monthly bank balance reconciliation to bank statement closing balance; duplicate detection report generated after each upload.</t>
  </si>
  <si>
    <t xml:space="preserve">Sample two months per year; reperform the balance reconciliation from opening to closing; verify duplicate detection report was reviewed.</t>
  </si>
  <si>
    <t xml:space="preserve">Bank statement upload log with hash; monthly balance reconciliation with sign-off</t>
  </si>
  <si>
    <t xml:space="preserve">Link reverse credit to original invoice</t>
  </si>
  <si>
    <t xml:space="preserve">Reverse credit / return / chargeback not linked back to the original invoice, leaving the AR ledger over-stated</t>
  </si>
  <si>
    <t xml:space="preserve">SOP requires reverse credit to be booked against the original invoice number; ERP posting rule prevents unlinked reverse credit above Rs 10,000.</t>
  </si>
  <si>
    <t xml:space="preserve">Aging queue of unlinked reverse credits reviewed weekly; ratio test on reverse credit to gross credits trended monthly.</t>
  </si>
  <si>
    <t xml:space="preserve">Sample eight unlinked reverse credits per quarter; trace to original invoice and confirm net-off in AR ledger.</t>
  </si>
  <si>
    <t xml:space="preserve">Unlinked reverse credit aging report with resolution notes; monthly ratio test working paper</t>
  </si>
  <si>
    <t xml:space="preserve">Carry deposit-in-transit at month-end</t>
  </si>
  <si>
    <t xml:space="preserve">Deposit-in-transit at month-end not carried on the bank reconciliation, causing balance mismatch</t>
  </si>
  <si>
    <t xml:space="preserve">Cut-off calendar published for each month-end; SOP requires the last three business days' credits to be listed on the DIT schedule; period-lock only after DIT sign-off.</t>
  </si>
  <si>
    <t xml:space="preserve">Monthly bank reconciliation reviewed by AR controller with DIT schedule attached; audit of DIT items reversed in the next month.</t>
  </si>
  <si>
    <t xml:space="preserve">For the sampled month-end, obtain the DIT schedule; trace each DIT item to its clearance in the next month; confirm any DIT item over 15 days is escalated.</t>
  </si>
  <si>
    <t xml:space="preserve">Month-end DIT schedule with items listed by UTR, cleared date noted, sign-off by AR controller</t>
  </si>
  <si>
    <t xml:space="preserve">Sweep all bank accounts to reconciliation</t>
  </si>
  <si>
    <t xml:space="preserve">One or more bank accounts not swept to the monthly reconciliation, giving false completeness assurance</t>
  </si>
  <si>
    <t xml:space="preserve">Master list of all bank accounts maintained in the ERP; monthly completeness attestation signed by treasury before the AR reconciliation cycle starts.</t>
  </si>
  <si>
    <t xml:space="preserve">Cross-check bank master to trial balance every quarter; investigate any account with zero movement for three months.</t>
  </si>
  <si>
    <t xml:space="preserve">Quarterly</t>
  </si>
  <si>
    <t xml:space="preserve">Reperform the master-list-to-trial-balance cross-check; obtain treasury attestation for the sampled month.</t>
  </si>
  <si>
    <t xml:space="preserve">Bank account master list; monthly treasury attestation; quarterly cross-check working paper</t>
  </si>
  <si>
    <t xml:space="preserve">Controller</t>
  </si>
  <si>
    <t xml:space="preserve">Classify NACH mandate bounce charge</t>
  </si>
  <si>
    <t xml:space="preserve">NACH mandate bounce charge miscoded to bank charges instead of the customer chargeback ledger</t>
  </si>
  <si>
    <t xml:space="preserve">NACH bounce code table (D01–D28) mapped to chargeback ledger; ERP posting rule enforces the mapping.</t>
  </si>
  <si>
    <t xml:space="preserve">Monthly NACH bounce report reconciled to chargeback ledger; peer review on any code override.</t>
  </si>
  <si>
    <t xml:space="preserve">Sample 12 NACH bounces per quarter; verify each was posted to the correct chargeback line per the code table.</t>
  </si>
  <si>
    <t xml:space="preserve">Monthly NACH bounce report with chargeback ledger reconciliation; sign-off by AR controller</t>
  </si>
  <si>
    <t xml:space="preserve">Absorb bank statement format change</t>
  </si>
  <si>
    <t xml:space="preserve">Bank statement narration format change (bank system upgrade) breaks the parser silently</t>
  </si>
  <si>
    <t xml:space="preserve">Bank format change register maintained; parser regression test suite run within 48 hours of any communicated bank format change.</t>
  </si>
  <si>
    <t xml:space="preserve">Weekly unmatched queue size trend; alert if queue size exceeds 2x trailing four-week average.</t>
  </si>
  <si>
    <t xml:space="preserve">Verify the format change register is current; reperform the unmatched queue trend test for the sampled quarter.</t>
  </si>
  <si>
    <t xml:space="preserve">Bank format change register; weekly unmatched queue trend report; parser regression test evidence</t>
  </si>
  <si>
    <t xml:space="preserve">AR controller / IT</t>
  </si>
  <si>
    <t xml:space="preserve">Classify multi-branch transfer correctly</t>
  </si>
  <si>
    <t xml:space="preserve">Multi-branch fund transfer treated as an external customer receipt, inflating revenue</t>
  </si>
  <si>
    <t xml:space="preserve">Chart-of-accounts flagged with inter-branch bank account list; ERP posting rule requires inter-branch transfers to hit inter-branch clearing account.</t>
  </si>
  <si>
    <t xml:space="preserve">Monthly reconciliation of inter-branch clearing account to zero; investigation of any residual balance beyond 30 days.</t>
  </si>
  <si>
    <t xml:space="preserve">Confirm inter-branch clearing account balance reconciles to zero for the sampled month-end; investigate any residual.</t>
  </si>
  <si>
    <t xml:space="preserve">Inter-branch clearing reconciliation with sign-off; aging of residuals if any</t>
  </si>
  <si>
    <t xml:space="preserve">Book bank charges TDS credit</t>
  </si>
  <si>
    <t xml:space="preserve">TDS deducted on bank charges (Section 194J for professional or Section 194H for commission) not booked against bank charge expense</t>
  </si>
  <si>
    <t xml:space="preserve">Chart-of-accounts flagged with TDS section on each bank charge GL; ERP posting rule captures TDS receivable in parallel to the bank charge posting.</t>
  </si>
  <si>
    <t xml:space="preserve">Quarterly reconciliation of bank charge TDS to Form 26AS; investigation of any mismatch above Rs 500 per line.</t>
  </si>
  <si>
    <t xml:space="preserve">For the sampled quarter, reperform the bank-charge-TDS reconciliation to Form 26AS.</t>
  </si>
  <si>
    <t xml:space="preserve">Bank charge TDS reconciliation to Form 26AS with sign-off</t>
  </si>
  <si>
    <t xml:space="preserve">Tax analyst</t>
  </si>
  <si>
    <t xml:space="preserve">Tax manager</t>
  </si>
  <si>
    <t xml:space="preserve">Re-open AR on cheque bounce</t>
  </si>
  <si>
    <t xml:space="preserve">Cheque bounced by the bank but AR ledger not re-opened, showing false collection</t>
  </si>
  <si>
    <t xml:space="preserve">Bank cheque return report auto-uploaded into ERP; ERP posting rule re-opens the AR line automatically on bounce code receipt.</t>
  </si>
  <si>
    <t xml:space="preserve">Weekly bounced cheque queue reviewed by AR controller; monthly reconciliation of bounce queue to AR aging.</t>
  </si>
  <si>
    <t xml:space="preserve">Sample six bounced cheques per quarter; verify AR ledger was re-opened within one business day of the bounce report.</t>
  </si>
  <si>
    <t xml:space="preserve">Bounced cheque queue log with AR re-opening timestamp; monthly bounce queue reconciliation</t>
  </si>
  <si>
    <t xml:space="preserve">Control Register — TDS Stream (Form 26AS / Form 168)</t>
  </si>
  <si>
    <t xml:space="preserve">Match TDS receivable to Form 26AS / Form 168 credits</t>
  </si>
  <si>
    <t xml:space="preserve">Cross-era code confusion — deductor filed under legacy 194x code, but the transaction is a new-era Section 393 payment code case</t>
  </si>
  <si>
    <t xml:space="preserve">Period</t>
  </si>
  <si>
    <t xml:space="preserve">Cross-era mapping table maintained in a single controlled document; both section code and payment code carried in the ledger for FY 2026-27 and FY 2027-28; dual-key match protocol.</t>
  </si>
  <si>
    <t xml:space="preserve">Two-key match run monthly — try legacy code first, then new-era payment code; residual review by tax manager; escalation on any unmatched credit over Rs 25,000.</t>
  </si>
  <si>
    <t xml:space="preserve">Sample eight cross-era rows per quarter; reperform the two-key match; confirm the residual review sign-off by tax manager.</t>
  </si>
  <si>
    <t xml:space="preserve">Two-key match report with both keys tried, residual investigation note, tax manager sign-off</t>
  </si>
  <si>
    <t xml:space="preserve">Compute TDS base amount correctly</t>
  </si>
  <si>
    <t xml:space="preserve">TDS deducted on GST-inclusive amount by mistake — Circular 23/2017 correction</t>
  </si>
  <si>
    <t xml:space="preserve">ERP field for TDS base is a computed formula (invoice value minus GST); no manual override permitted; posting policy signed by tax manager.</t>
  </si>
  <si>
    <t xml:space="preserve">Sample-based tick-and-tie by peer; ratio test on total TDS receivable to net invoiced revenue, trended quarter-on-quarter.</t>
  </si>
  <si>
    <t xml:space="preserve">Sample 15 TDS deductions per quarter; verify each was computed on GST-exclusive base; reperform the ratio test.</t>
  </si>
  <si>
    <t xml:space="preserve">Signed reconciliation with rate applied per line and GST-exclusive base confirmed</t>
  </si>
  <si>
    <t xml:space="preserve">Match deductor PAN to Form 26AS</t>
  </si>
  <si>
    <t xml:space="preserve">Deductor filed under wrong PAN — TDS credit does not appear in Form 26AS against the assessee</t>
  </si>
  <si>
    <t xml:space="preserve">Vendor master flagged with deductor PAN reliability history; onboarding due-diligence rule requires deductor PAN validation before any TDS deduction posting.</t>
  </si>
  <si>
    <t xml:space="preserve">Quarterly reconciliation of TDS receivable ledger to Form 26AS; escalation to deductor for any missing credit within 15 days of quarter-end.</t>
  </si>
  <si>
    <t xml:space="preserve">For each of two sampled quarters, obtain the reconciliation to Form 26AS; verify escalation letter for any missing credit.</t>
  </si>
  <si>
    <t xml:space="preserve">Quarterly Form 26AS reconciliation with escalation letters attached</t>
  </si>
  <si>
    <t xml:space="preserve">Apply correct section rate — 194C vs 194J</t>
  </si>
  <si>
    <t xml:space="preserve">TDS deducted at 194C composite works rate on a 194J professional services payment (manpower supply, technical consultancy)</t>
  </si>
  <si>
    <t xml:space="preserve">Vendor master flagged with the applicable TDS section by service classification; ERP posting rule reads section from vendor master; peer review on any new vendor classification.</t>
  </si>
  <si>
    <t xml:space="preserve">Monthly analysis of TDS deducted by section — variance investigation on any shift in the section mix beyond 10%.</t>
  </si>
  <si>
    <t xml:space="preserve">Sample 12 payments per quarter; verify each was deducted at the correct section rate based on service classification.</t>
  </si>
  <si>
    <t xml:space="preserve">Monthly TDS-by-section analysis with variance note; vendor classification approval log</t>
  </si>
  <si>
    <t xml:space="preserve">Remit TDS before due date</t>
  </si>
  <si>
    <t xml:space="preserve">TDS deducted but not remitted before the due date — Section 201(1A) interest at 1.5% per month</t>
  </si>
  <si>
    <t xml:space="preserve">TDS remittance calendar published for each month; ERP payment queue auto-populated by the 5th of the following month; treasury approval required before the 7th.</t>
  </si>
  <si>
    <t xml:space="preserve">Monthly reconciliation of TDS deducted to TDS remitted; interest computation review for any late remittance.</t>
  </si>
  <si>
    <t xml:space="preserve">Sample three months per year; reperform the TDS-deducted-to-remitted reconciliation; verify interest was booked on any delay.</t>
  </si>
  <si>
    <t xml:space="preserve">Monthly TDS remittance reconciliation with interest computation if applicable</t>
  </si>
  <si>
    <t xml:space="preserve">Tax manager / Treasury</t>
  </si>
  <si>
    <t xml:space="preserve">Age TDS receivable balances</t>
  </si>
  <si>
    <t xml:space="preserve">TDS receivable ledger has stale balances beyond aging tolerance — quarters not claimed in the ITR carry forward</t>
  </si>
  <si>
    <t xml:space="preserve">TDS receivable aging report reviewed monthly; quarterly balances tied to the ITR filing; deductor follow-up log maintained for stale items.</t>
  </si>
  <si>
    <t xml:space="preserve">Aging queue with 30-60-90 day escalation; escalation to controller for any balance over 90 days.</t>
  </si>
  <si>
    <t xml:space="preserve">For sampled quarter, obtain aging report; verify escalation on any item over 90 days; trace to ITR claim schedule.</t>
  </si>
  <si>
    <t xml:space="preserve">TDS receivable aging report with escalation notes; ITR claim reconciliation</t>
  </si>
  <si>
    <t xml:space="preserve">Download Form 26AS quarterly</t>
  </si>
  <si>
    <t xml:space="preserve">Form 26AS quarterly download not reconciled to books timely — variances discovered only at year-end</t>
  </si>
  <si>
    <t xml:space="preserve">TRACES portal login calendar published; SOP requires Form 26AS download within 10 days of quarter-end; access rights logged.</t>
  </si>
  <si>
    <t xml:space="preserve">Quarterly Form 26AS reconciliation to TDS receivable ledger with sign-off; monthly interim view via Form 26AS OLTAS.</t>
  </si>
  <si>
    <t xml:space="preserve">For each sampled quarter, verify the Form 26AS download date and the reconciliation completion date.</t>
  </si>
  <si>
    <t xml:space="preserve">Form 26AS download log; quarterly reconciliation with sign-off</t>
  </si>
  <si>
    <t xml:space="preserve">Prevent double TDS booking</t>
  </si>
  <si>
    <t xml:space="preserve">TDS deducted twice — deductor's TDS and self-book both applied to the same invoice</t>
  </si>
  <si>
    <t xml:space="preserve">SOP requires only deductor TDS to be booked to TDS receivable when TDS is deducted by the payer; self-book only for TDS payable on own deductions.</t>
  </si>
  <si>
    <t xml:space="preserve">Monthly variance analysis of TDS receivable to expected TDS based on invoice value and section rate.</t>
  </si>
  <si>
    <t xml:space="preserve">Reperform the variance analysis for the sampled month; investigate any variance beyond 5%.</t>
  </si>
  <si>
    <t xml:space="preserve">Monthly TDS variance analysis with investigation notes</t>
  </si>
  <si>
    <t xml:space="preserve">Update rate for lower deduction certificate</t>
  </si>
  <si>
    <t xml:space="preserve">Lower deduction certificate (Section 197) expired but rate not updated in vendor master — over-deduction results</t>
  </si>
  <si>
    <t xml:space="preserve">Vendor master carries certificate validity dates; ERP posting rule reverts to full rate on expiry; renewal reminder 30 days before expiry.</t>
  </si>
  <si>
    <t xml:space="preserve">Monthly report of certificates within 30 days of expiry; quarterly reconciliation of certificates in use.</t>
  </si>
  <si>
    <t xml:space="preserve">Sample five active certificates per quarter; verify validity date is honoured; trace any expired certificate to full-rate reversion.</t>
  </si>
  <si>
    <t xml:space="preserve">Monthly certificate expiry report; quarterly certificates-in-use reconciliation</t>
  </si>
  <si>
    <t xml:space="preserve">File Form 16A against ledger</t>
  </si>
  <si>
    <t xml:space="preserve">Vendor TDS certificate (Form 16A) received but not filed against ledger — audit evidence gap</t>
  </si>
  <si>
    <t xml:space="preserve">SOP requires Form 16A to be linked to the vendor master and TDS receivable line on receipt; monthly reminder to unfiled certificates.</t>
  </si>
  <si>
    <t xml:space="preserve">Monthly count of TDS receivable lines without linked Form 16A; investigation of any age over 60 days.</t>
  </si>
  <si>
    <t xml:space="preserve">Sample 20 TDS receivable lines per quarter; verify Form 16A is linked to each.</t>
  </si>
  <si>
    <t xml:space="preserve">Monthly Form 16A linkage report; unfiled certificate follow-up log</t>
  </si>
  <si>
    <t xml:space="preserve">Reverse TDS on advance</t>
  </si>
  <si>
    <t xml:space="preserve">TDS on advance payment not reversed on invoice booking — TDS receivable overstated</t>
  </si>
  <si>
    <t xml:space="preserve">ERP advance ledger carries TDS on advance flag; on invoice booking, TDS reversal is auto-triggered; peer review on any manual reversal.</t>
  </si>
  <si>
    <t xml:space="preserve">Monthly reconciliation of TDS receivable on advances to open advances ledger.</t>
  </si>
  <si>
    <t xml:space="preserve">Reperform the reconciliation for the sampled month; investigate any residual.</t>
  </si>
  <si>
    <t xml:space="preserve">Monthly TDS-on-advance reconciliation working paper</t>
  </si>
  <si>
    <t xml:space="preserve">Claim cross-year TDS carry-forward</t>
  </si>
  <si>
    <t xml:space="preserve">Cross-year TDS carry-forward not claimed — prior year credit lost due to no claim in the ITR</t>
  </si>
  <si>
    <t xml:space="preserve">TDS carry-forward schedule maintained per assessment year; annual review before ITR filing to claim all prior-year credits.</t>
  </si>
  <si>
    <t xml:space="preserve">Annual reconciliation of TDS receivable to ITR schedule of TDS claimed; investigation of any variance.</t>
  </si>
  <si>
    <t xml:space="preserve">Annually (with quarterly review)</t>
  </si>
  <si>
    <t xml:space="preserve">Verify annual reconciliation was performed and signed off before ITR filing; investigate any unclaimed prior-year credit.</t>
  </si>
  <si>
    <t xml:space="preserve">TDS carry-forward schedule per AY; annual ITR reconciliation</t>
  </si>
  <si>
    <t xml:space="preserve">Reconcile TDS receivable at year-end</t>
  </si>
  <si>
    <t xml:space="preserve">TDS receivable not reconciled to Form 26AS at year-end — variances not captured in the audited financial statements</t>
  </si>
  <si>
    <t xml:space="preserve">Year-end reconciliation calendar published; SOP requires TDS receivable reconciliation to Form 26AS to be completed within 45 days of year-end.</t>
  </si>
  <si>
    <t xml:space="preserve">Year-end reconciliation reviewed by controller before statutory auditor sign-off; investigation of any variance above Rs 25,000 per deductor.</t>
  </si>
  <si>
    <t xml:space="preserve">Annually</t>
  </si>
  <si>
    <t xml:space="preserve">Obtain the year-end reconciliation; verify sign-off; trace variances to investigation notes.</t>
  </si>
  <si>
    <t xml:space="preserve">Year-end TDS-to-Form 26AS reconciliation with sign-off and variance investigation</t>
  </si>
  <si>
    <t xml:space="preserve">Controller / Statutory auditor</t>
  </si>
  <si>
    <t xml:space="preserve">Absorb Form 168 switchover</t>
  </si>
  <si>
    <t xml:space="preserve">Deductor issued Form 168 (new-era TDS statement) but reconciliation still uses Form 26AS — credits missed</t>
  </si>
  <si>
    <t xml:space="preserve">Portal change register carries the Form 168 rollout schedule; SOP updated to reconcile to both Form 26AS and Form 168 during the transition FY.</t>
  </si>
  <si>
    <t xml:space="preserve">Monthly review of Form 168 credits vs Form 26AS credits; escalation on any deductor not appearing in one of the two forms.</t>
  </si>
  <si>
    <t xml:space="preserve">For the sampled month, verify Form 168 was downloaded and reconciled alongside Form 26AS.</t>
  </si>
  <si>
    <t xml:space="preserve">Portal change register; monthly Form 168 vs Form 26AS review</t>
  </si>
  <si>
    <t xml:space="preserve">Control Register — GSTR-2B Input Tax Credit Stream</t>
  </si>
  <si>
    <t xml:space="preserve">Track supplier GSTR-1 filing status</t>
  </si>
  <si>
    <t xml:space="preserve">Supplier GSTR-1 not filed by 30 November — Section 16(4) permanent ITC loss</t>
  </si>
  <si>
    <t xml:space="preserve">Vendor master flagged with GSTR-1 filing history and default rate; onboarding due-diligence rule for high-value vendors; contractual filing obligation clause.</t>
  </si>
  <si>
    <t xml:space="preserve">At-risk ITC aging queue keyed to each vendor's GSTR-1 filing status, refreshed daily; escalation to vendor key account manager at 30, 60, and 90 days out from 30 November.</t>
  </si>
  <si>
    <t xml:space="preserve">Daily (Oct-Nov) / Weekly (rest of year)</t>
  </si>
  <si>
    <t xml:space="preserve">Sample two dates from October, one from mid-November, one immediately before 30 November; trace each sampled at-risk row to the vendor communication log and the ultimate credit outcome.</t>
  </si>
  <si>
    <t xml:space="preserve">Aging report with vendor name, GSTIN, invoice value, days remaining to 30 November, escalation log, resolution outcome</t>
  </si>
  <si>
    <t xml:space="preserve">Indirect tax analyst</t>
  </si>
  <si>
    <t xml:space="preserve">Enforce Section 17(5) block</t>
  </si>
  <si>
    <t xml:space="preserve">ITC on blocked expense under Section 17(5) claimed in GSTR-3B by mistake — DRC-01C trigger</t>
  </si>
  <si>
    <t xml:space="preserve">Chart of accounts flagged with Section 17(5) block indicator on the ledger; ERP posting rule prevents ITC claim on blocked GLs.</t>
  </si>
  <si>
    <t xml:space="preserve">Peer review of Section 17(5) exception register; monthly reconciliation of blocked-ITC ledger to zero-claim assertion in GSTR-3B.</t>
  </si>
  <si>
    <t xml:space="preserve">Sample the Section 17(5) exception register for two months per quarter; verify each exception is signed off.</t>
  </si>
  <si>
    <t xml:space="preserve">Section 17(5) exception register with sign-off; blocked-ITC ledger reconciliation</t>
  </si>
  <si>
    <t xml:space="preserve">Indirect tax manager</t>
  </si>
  <si>
    <t xml:space="preserve">Self-invoice RCM inward</t>
  </si>
  <si>
    <t xml:space="preserve">Reverse charge mechanism ITC not self-invoiced — RCM tax not paid, corresponding ITC not eligible</t>
  </si>
  <si>
    <t xml:space="preserve">RCM inward register maintained separately; SOP requires self-invoice within seven days of goods / services receipt; ERP posting rule blocks RCM ITC claim without self-invoice reference.</t>
  </si>
  <si>
    <t xml:space="preserve">Monthly reconciliation of RCM inward to self-invoices; investigation of any un-self-invoiced item over 30 days.</t>
  </si>
  <si>
    <t xml:space="preserve">Sample eight RCM transactions per quarter; verify each has a self-invoice within seven days; trace to GSTR-3B RCM payment.</t>
  </si>
  <si>
    <t xml:space="preserve">RCM inward register; self-invoice log; monthly RCM reconciliation</t>
  </si>
  <si>
    <t xml:space="preserve">Match invoice GSTIN to GSTR-2B</t>
  </si>
  <si>
    <t xml:space="preserve">Vendor GSTIN mismatch between invoice booked in books and GSTIN reported in GSTR-2B — ITC not matched</t>
  </si>
  <si>
    <t xml:space="preserve">Vendor master mandates verified GSTIN with periodic validation via GSTN portal; ERP posting rule blocks vendor invoices without GSTIN.</t>
  </si>
  <si>
    <t xml:space="preserve">Monthly reconciliation of invoiced GSTINs to GSTR-2B GSTINs; escalation on any un-matched GSTIN.</t>
  </si>
  <si>
    <t xml:space="preserve">Sample 15 vendor invoices per quarter; verify GSTIN match to GSTR-2B.</t>
  </si>
  <si>
    <t xml:space="preserve">Monthly GSTIN reconciliation report; vendor GSTIN validation log</t>
  </si>
  <si>
    <t xml:space="preserve">Run IMS acceptance / rejection monthly</t>
  </si>
  <si>
    <t xml:space="preserve">Invoice Management System acceptance / rejection cadence not enforced monthly — deemed acceptance risk</t>
  </si>
  <si>
    <t xml:space="preserve">IMS review calendar published; SOP requires acceptance / rejection decision on every IMS entry by the 14th of the month.</t>
  </si>
  <si>
    <t xml:space="preserve">Monthly IMS status report with pending count; escalation to indirect tax manager on any pending beyond deadline.</t>
  </si>
  <si>
    <t xml:space="preserve">For each sampled month, verify IMS pending count was zero by 14th; investigate any deemed acceptance.</t>
  </si>
  <si>
    <t xml:space="preserve">Monthly IMS status report; escalation log</t>
  </si>
  <si>
    <t xml:space="preserve">Time ITC claim to GSTR-2B availability</t>
  </si>
  <si>
    <t xml:space="preserve">ITC claimed in GSTR-3B on an invoice not yet in GSTR-2B due to supplier delay — provisional ITC breach of Rule 36(4)</t>
  </si>
  <si>
    <t xml:space="preserve">SOP prohibits ITC claim on any invoice not appearing in GSTR-2B; ERP posting rule reads GSTR-2B download and blocks premature claims.</t>
  </si>
  <si>
    <t xml:space="preserve">Monthly pre-file GSTR-3B tie-out to GSTR-2B ITC total; investigation of any variance.</t>
  </si>
  <si>
    <t xml:space="preserve">For the sampled month, reperform the pre-file tie-out; investigate any variance.</t>
  </si>
  <si>
    <t xml:space="preserve">Pre-file GSTR-3B tie-out working paper; investigation notes if any</t>
  </si>
  <si>
    <t xml:space="preserve">Reverse credit note ITC</t>
  </si>
  <si>
    <t xml:space="preserve">Credit note in GSTR-2B not reversed in the books — ITC over-claimed</t>
  </si>
  <si>
    <t xml:space="preserve">Credit note register kept parallel to GSTR-2B download; ERP posting rule reverses ITC on credit note booking.</t>
  </si>
  <si>
    <t xml:space="preserve">Monthly reconciliation of credit notes in GSTR-2B to ITC reversal in books.</t>
  </si>
  <si>
    <t xml:space="preserve">For the sampled month, reperform the credit note ITC reversal reconciliation.</t>
  </si>
  <si>
    <t xml:space="preserve">Monthly credit note reconciliation working paper</t>
  </si>
  <si>
    <t xml:space="preserve">Capture import IGST against BOE</t>
  </si>
  <si>
    <t xml:space="preserve">Import IGST paid at customs but ITC not captured against Bill of Entry — ITC missed</t>
  </si>
  <si>
    <t xml:space="preserve">ICEGATE download calendar published; BOE-to-ledger reconciliation SOP; ERP posting rule links BOE reference to import invoice.</t>
  </si>
  <si>
    <t xml:space="preserve">Monthly reconciliation of import IGST paid (ICEGATE) to ITC claimed (GSTR-3B); escalation on any un-claimed BOE over 60 days.</t>
  </si>
  <si>
    <t xml:space="preserve">Sample six BOEs per quarter; trace each to import IGST paid and ITC claimed.</t>
  </si>
  <si>
    <t xml:space="preserve">Monthly ICEGATE-to-GSTR-3B reconciliation with sign-off</t>
  </si>
  <si>
    <t xml:space="preserve">Time ITC on advance payment</t>
  </si>
  <si>
    <t xml:space="preserve">ITC on advance payment claimed prematurely — before invoice booking triggers eligibility</t>
  </si>
  <si>
    <t xml:space="preserve">Advance ledger flagged with 'no ITC on advance' rule; ERP posting rule blocks ITC claim on advance line.</t>
  </si>
  <si>
    <t xml:space="preserve">Monthly review of advances against ITC ledger; investigation of any variance.</t>
  </si>
  <si>
    <t xml:space="preserve">For the sampled month, reperform the advance-to-ITC review.</t>
  </si>
  <si>
    <t xml:space="preserve">Monthly advance-vs-ITC review working paper</t>
  </si>
  <si>
    <t xml:space="preserve">Match HSN and tax split</t>
  </si>
  <si>
    <t xml:space="preserve">HSN mismatch between books and GSTR-2B — SGST/CGST split shown as IGST or vice versa</t>
  </si>
  <si>
    <t xml:space="preserve">HSN master maintained; ERP posting rule computes tax split by place-of-supply logic; peer review on any override.</t>
  </si>
  <si>
    <t xml:space="preserve">Monthly HSN-and-split reconciliation to GSTR-2B; variance investigation trigger at Rs 5,000.</t>
  </si>
  <si>
    <t xml:space="preserve">For the sampled month, reperform the HSN-and-split reconciliation.</t>
  </si>
  <si>
    <t xml:space="preserve">Monthly HSN reconciliation report; variance investigation notes</t>
  </si>
  <si>
    <t xml:space="preserve">Test ITC ratio monthly</t>
  </si>
  <si>
    <t xml:space="preserve">ITC ratio (eligible + blocked + reversed) not tested against ledger totals monthly — silent misclassification</t>
  </si>
  <si>
    <t xml:space="preserve">SOP requires ITC ratio reconciliation as part of monthly close; ledger totals tied to GSTR-3B before filing.</t>
  </si>
  <si>
    <t xml:space="preserve">Monthly ITC ratio report with three-line reconciliation (eligible, blocked, reversed); sign-off before GSTR-3B filing.</t>
  </si>
  <si>
    <t xml:space="preserve">For the sampled month, verify the ITC ratio report was signed off before GSTR-3B filing.</t>
  </si>
  <si>
    <t xml:space="preserve">Monthly ITC ratio report with three-line reconciliation and sign-off</t>
  </si>
  <si>
    <t xml:space="preserve">Catch supplier deregistration</t>
  </si>
  <si>
    <t xml:space="preserve">Supplier deregistration not caught — invoices booked post-deregistration are ITC-ineligible</t>
  </si>
  <si>
    <t xml:space="preserve">Vendor master status refreshed monthly against GSTN portal; ERP posting rule blocks invoices from de-registered GSTINs.</t>
  </si>
  <si>
    <t xml:space="preserve">Monthly deregistration report reviewed; investigation of any invoice booked in the month after deregistration.</t>
  </si>
  <si>
    <t xml:space="preserve">Sample the deregistration report for two months per quarter; verify no invoice was booked post-deregistration.</t>
  </si>
  <si>
    <t xml:space="preserve">Monthly vendor GSTIN status report; deregistration investigation log</t>
  </si>
  <si>
    <t xml:space="preserve">Refresh at-risk ITC queue daily in Oct-Nov</t>
  </si>
  <si>
    <t xml:space="preserve">Aging queue for at-risk ITC not refreshed daily in October and November — deadline missed</t>
  </si>
  <si>
    <t xml:space="preserve">October-November queue-refresh SOP published; daily cadence enforced; escalation to controller on any refresh delay.</t>
  </si>
  <si>
    <t xml:space="preserve">Daily aging queue with days-remaining-to-30-November countdown; controller sign-off on the queue every third day in November.</t>
  </si>
  <si>
    <t xml:space="preserve">Daily (Oct-Nov)</t>
  </si>
  <si>
    <t xml:space="preserve">Sample five dates from October and five from November; verify queue was refreshed and reviewed each day.</t>
  </si>
  <si>
    <t xml:space="preserve">Daily aging queue log; controller sign-off cadence</t>
  </si>
  <si>
    <t xml:space="preserve">Prevent provisional ITC — Rule 36(4)</t>
  </si>
  <si>
    <t xml:space="preserve">Provisional ITC claimed against unmatched invoice — Rule 36(4) breach</t>
  </si>
  <si>
    <t xml:space="preserve">SOP prohibits provisional ITC; ERP posting rule blocks ITC on any invoice not in GSTR-2B; policy signed by CFO.</t>
  </si>
  <si>
    <t xml:space="preserve">Monthly variance report of ITC claimed vs GSTR-2B eligible; investigation on any variance.</t>
  </si>
  <si>
    <t xml:space="preserve">For the sampled month, verify no provisional ITC was claimed.</t>
  </si>
  <si>
    <t xml:space="preserve">Monthly provisional ITC variance report; policy sign-off</t>
  </si>
  <si>
    <t xml:space="preserve">Control Register — GSTR-1 versus GSTR-3B Stream</t>
  </si>
  <si>
    <t xml:space="preserve">Reconcile GSTR-1 to GSTR-3B monthly</t>
  </si>
  <si>
    <t xml:space="preserve">Invoice reported in GSTR-1 in one month, paid in GSTR-3B in a later month — DRC-01B trigger</t>
  </si>
  <si>
    <t xml:space="preserve">Monthly output tax liability workbook that reconciles GSTR-1 declared to GSTR-3B paid before filing GSTR-3B; period-lock discipline on invoice booking.</t>
  </si>
  <si>
    <t xml:space="preserve">Peer review before GSTR-3B filing; DRC-01B pre-check tool run at day 22 of the return month.</t>
  </si>
  <si>
    <t xml:space="preserve">For each of two sampled months, obtain the pre-file reconciliation with peer sign-off; verify DRC-01B pre-check outcome.</t>
  </si>
  <si>
    <t xml:space="preserve">Pre-file reconciliation with GSTIN-wise variance schedule; DRC-01B pre-check log</t>
  </si>
  <si>
    <t xml:space="preserve">Reduce output tax on credit notes</t>
  </si>
  <si>
    <t xml:space="preserve">Credit note issued in GSTR-1 in the current month, but corresponding reduction in output tax not reflected in GSTR-3B liability</t>
  </si>
  <si>
    <t xml:space="preserve">Credit note register kept parallel to GSTR-1 preparation; credit note ID matched to original invoice ID.</t>
  </si>
  <si>
    <t xml:space="preserve">Ratio test — credit note value as percentage of gross output tax, trended monthly.</t>
  </si>
  <si>
    <t xml:space="preserve">For the sampled month, reperform the credit note ratio test; trace to GSTR-3B Table 3.1(a).</t>
  </si>
  <si>
    <t xml:space="preserve">Credit note schedule cross-referenced to GSTR-3B Table 3.1(a) working</t>
  </si>
  <si>
    <t xml:space="preserve">Report exports in correct table</t>
  </si>
  <si>
    <t xml:space="preserve">Export sale with zero rate reported in the wrong GSTR-1 table — 6A vs 6B vs 6C confusion</t>
  </si>
  <si>
    <t xml:space="preserve">Export invoice template pre-fills the GSTR-1 table based on export type (with LUT / with tax); ERP posting rule enforces the mapping.</t>
  </si>
  <si>
    <t xml:space="preserve">Monthly export report reconciled to GSTR-1 tables; investigation of any misclassification.</t>
  </si>
  <si>
    <t xml:space="preserve">Sample eight export invoices per quarter; verify each was reported in the correct table.</t>
  </si>
  <si>
    <t xml:space="preserve">Monthly export reconciliation to GSTR-1 tables</t>
  </si>
  <si>
    <t xml:space="preserve">Classify nil-rated vs exempt vs taxable</t>
  </si>
  <si>
    <t xml:space="preserve">Nil-rated / exempt supply mis-classified as taxable — output tax overstated, DRC-01B risk on the reverse</t>
  </si>
  <si>
    <t xml:space="preserve">HSN master carries the tax status per commodity; ERP posting rule reads status; peer review on any status change.</t>
  </si>
  <si>
    <t xml:space="preserve">Monthly analysis of nil-rated / exempt supply against HSN master; investigation of any mis-classification.</t>
  </si>
  <si>
    <t xml:space="preserve">For the sampled month, reperform the nil-rated / exempt analysis.</t>
  </si>
  <si>
    <t xml:space="preserve">Monthly nil-rated / exempt reconciliation working paper</t>
  </si>
  <si>
    <t xml:space="preserve">Cancel e-invoice with GSTR-1 update</t>
  </si>
  <si>
    <t xml:space="preserve">E-invoice cancelled within the 24-hour IRP window but GSTR-1 draft not updated — reported figure incorrect</t>
  </si>
  <si>
    <t xml:space="preserve">IRP cancellation register maintained; ERP posting rule triggers GSTR-1 draft update on cancellation.</t>
  </si>
  <si>
    <t xml:space="preserve">Monthly cancellation report reconciled to GSTR-1 filed; investigation of any variance.</t>
  </si>
  <si>
    <t xml:space="preserve">Sample five cancellations per quarter; verify GSTR-1 was updated.</t>
  </si>
  <si>
    <t xml:space="preserve">Monthly cancellation reconciliation working paper</t>
  </si>
  <si>
    <t xml:space="preserve">Pay tax on advances received</t>
  </si>
  <si>
    <t xml:space="preserve">Advance received reported in GSTR-1 but tax not paid in GSTR-3B — under-payment</t>
  </si>
  <si>
    <t xml:space="preserve">Advance ledger flagged with tax-on-advance rule; ERP posting rule computes and posts advance tax; peer review before GSTR-3B filing.</t>
  </si>
  <si>
    <t xml:space="preserve">Monthly reconciliation of advances to advance-tax paid.</t>
  </si>
  <si>
    <t xml:space="preserve">For the sampled month, reperform the advance-to-tax reconciliation.</t>
  </si>
  <si>
    <t xml:space="preserve">Monthly advance-tax reconciliation working paper</t>
  </si>
  <si>
    <t xml:space="preserve">Pay RCM in GSTR-3B</t>
  </si>
  <si>
    <t xml:space="preserve">RCM liability declared in GSTR-1 but not paid in GSTR-3B — under-payment</t>
  </si>
  <si>
    <t xml:space="preserve">RCM inward register triggers RCM outward tax in GSTR-3B; ERP posting rule ensures parity.</t>
  </si>
  <si>
    <t xml:space="preserve">Monthly RCM parity reconciliation before GSTR-3B filing; escalation on any parity break.</t>
  </si>
  <si>
    <t xml:space="preserve">For the sampled month, reperform the RCM parity reconciliation.</t>
  </si>
  <si>
    <t xml:space="preserve">Monthly RCM parity working paper with sign-off</t>
  </si>
  <si>
    <t xml:space="preserve">Re-report amended invoice</t>
  </si>
  <si>
    <t xml:space="preserve">Amended invoice not re-reported in current-month GSTR-1 — cumulative liability incorrect</t>
  </si>
  <si>
    <t xml:space="preserve">Amendment register maintained; SOP requires amendments to be re-reported in the current-month GSTR-1.</t>
  </si>
  <si>
    <t xml:space="preserve">Monthly amendment report reconciled to GSTR-1 amendments table.</t>
  </si>
  <si>
    <t xml:space="preserve">For the sampled month, reperform the amendment reconciliation.</t>
  </si>
  <si>
    <t xml:space="preserve">Monthly amendment reconciliation working paper</t>
  </si>
  <si>
    <t xml:space="preserve">Split SGST / CGST / IGST correctly</t>
  </si>
  <si>
    <t xml:space="preserve">SGST / CGST / IGST split incorrect vs place-of-supply — head-of-tax misclassification</t>
  </si>
  <si>
    <t xml:space="preserve">Place-of-supply logic in ERP reads customer address; posting rule computes the split; peer review on any manual override.</t>
  </si>
  <si>
    <t xml:space="preserve">Monthly tax head reconciliation; investigation of any variance beyond Rs 10,000.</t>
  </si>
  <si>
    <t xml:space="preserve">For the sampled month, reperform the tax head reconciliation.</t>
  </si>
  <si>
    <t xml:space="preserve">Monthly tax head reconciliation working paper</t>
  </si>
  <si>
    <t xml:space="preserve">Match GSTR-1 and GSTR-3B aggregate turnover</t>
  </si>
  <si>
    <t xml:space="preserve">GSTR-1 filed with one aggregate turnover but GSTR-3B filed with a different aggregate — mismatch</t>
  </si>
  <si>
    <t xml:space="preserve">SOP requires aggregate turnover reconciliation before filing GSTR-3B; sign-off by indirect tax manager.</t>
  </si>
  <si>
    <t xml:space="preserve">Monthly aggregate turnover reconciliation as part of the pre-file working paper.</t>
  </si>
  <si>
    <t xml:space="preserve">For each of two sampled months, verify the aggregate turnover reconciliation.</t>
  </si>
  <si>
    <t xml:space="preserve">Monthly aggregate turnover reconciliation with sign-off</t>
  </si>
  <si>
    <t xml:space="preserve">Classify interstate branch transfer</t>
  </si>
  <si>
    <t xml:space="preserve">Interstate branch transfer treated as a sale — revenue overstated, RCM implication missed</t>
  </si>
  <si>
    <t xml:space="preserve">Chart of accounts flagged with inter-branch account list; ERP posting rule blocks GSTR-1 sale reporting on inter-branch accounts.</t>
  </si>
  <si>
    <t xml:space="preserve">Monthly inter-branch reconciliation to zero; investigation of any residual.</t>
  </si>
  <si>
    <t xml:space="preserve">For the sampled month, reperform the inter-branch reconciliation.</t>
  </si>
  <si>
    <t xml:space="preserve">Monthly inter-branch reconciliation working paper</t>
  </si>
  <si>
    <t xml:space="preserve">ICFR Test Plan Summary</t>
  </si>
  <si>
    <t xml:space="preserve">Auto-populated SUMIFS rollup of ICFR-testable controls across the four stream registers. Numbers below recompute as you edit the ICFR Testable, SA 315 Risk Level, and Test Frequency columns in the four Control Register tabs. Read alongside the SA 315 auditor risk assessment.</t>
  </si>
  <si>
    <t xml:space="preserve">ICFR-testable control count by SA 315 Risk Level and stream</t>
  </si>
  <si>
    <t xml:space="preserve">Stream</t>
  </si>
  <si>
    <t xml:space="preserve">Total rows</t>
  </si>
  <si>
    <t xml:space="preserve">SA 315 High</t>
  </si>
  <si>
    <t xml:space="preserve">SA 315 Medium</t>
  </si>
  <si>
    <t xml:space="preserve">SA 315 Low</t>
  </si>
  <si>
    <t xml:space="preserve">ICFR-testable (Y)</t>
  </si>
  <si>
    <t xml:space="preserve">Bank Stream (Invoice-to-Bank)</t>
  </si>
  <si>
    <t xml:space="preserve">TDS Stream (26AS / Form 168)</t>
  </si>
  <si>
    <t xml:space="preserve">GSTR-2B ITC Stream</t>
  </si>
  <si>
    <t xml:space="preserve">GSTR-1 vs 3B Stream</t>
  </si>
  <si>
    <t xml:space="preserve">Total across streams</t>
  </si>
  <si>
    <t xml:space="preserve">Test frequency schedule — ICFR-testable count by frequency band and stream</t>
  </si>
  <si>
    <t xml:space="preserve">Test frequency</t>
  </si>
  <si>
    <t xml:space="preserve">Bank</t>
  </si>
  <si>
    <t xml:space="preserve">TDS</t>
  </si>
  <si>
    <t xml:space="preserve">GSTR-2B</t>
  </si>
  <si>
    <t xml:space="preserve">GSTR-1v3B</t>
  </si>
  <si>
    <t xml:space="preserve">Total</t>
  </si>
  <si>
    <t xml:space="preserve">Daily</t>
  </si>
  <si>
    <t xml:space="preserve">Cumulative test cadences</t>
  </si>
  <si>
    <t xml:space="preserve">Action Priority distribution by stream (from formula column G)</t>
  </si>
  <si>
    <t xml:space="preserve">High (H)</t>
  </si>
  <si>
    <t xml:space="preserve">Medium (M)</t>
  </si>
  <si>
    <t xml:space="preserve">Low (L)</t>
  </si>
  <si>
    <t xml:space="preserve">% High</t>
  </si>
  <si>
    <t xml:space="preserve">First High-priority row per stream (INDEX / MATCH lookup)</t>
  </si>
  <si>
    <t xml:space="preserve">Function of first H row</t>
  </si>
  <si>
    <t xml:space="preserve">Failure mode</t>
  </si>
  <si>
    <t xml:space="preserve">Formula Reference &amp; LibreOffice Compatibility Notes</t>
  </si>
  <si>
    <t xml:space="preserve">Every formula used in this workbook is compatible with both Microsoft Excel (2010 or later) and LibreOffice Calc (7.0 or later). The workbook deliberately avoids XLOOKUP, FILTER, SORT, UNIQUE, and SEQUENCE — spilling / dynamic-array functions that do not recalculate correctly in LibreOffice on openpyxl-authored files. Every lookup is INDEX / MATCH; every rollup is COUNTIF / COUNTIFS / SUMIFS; every branch is nested IF.</t>
  </si>
  <si>
    <t xml:space="preserve">Formulas used</t>
  </si>
  <si>
    <t xml:space="preserve">Formula pattern</t>
  </si>
  <si>
    <t xml:space="preserve">Where used</t>
  </si>
  <si>
    <t xml:space="preserve">Nested IF (7 levels) with Severity-first override</t>
  </si>
  <si>
    <t xml:space="preserve">Column G in all four Control Register tabs (Bank / TDS / GSTR-2B / GSTR-1 vs 3B)</t>
  </si>
  <si>
    <t xml:space="preserve">Computes the Action Priority (H / M / L) from the Severity, Occurrence, and Detection ratings. Severity 9 or 10 is always H (Section 16(4) / Section 200A cannot sit as M or L). Formula: =IF(D5&gt;=9,"H",IF(AND(D5&gt;=7,OR(E5&gt;=4,F5&gt;=4)),"H",IF(D5&gt;=7,"M",IF(AND(D5&gt;=4,E5&gt;=7,F5&gt;=7),"H",IF(AND(D5&gt;=4,OR(E5&gt;=7,F5&gt;=7)),"M",IF(AND(D5&gt;=4,E5&gt;=4,F5&gt;=4),"M",IF(AND(D5&lt;=3,E5&gt;=7,F5&gt;=7),"M","L"))))))) </t>
  </si>
  <si>
    <t xml:space="preserve">COUNTA over stream Function column</t>
  </si>
  <si>
    <t xml:space="preserve">ICFR Test Plan Summary — Section 1 Total rows</t>
  </si>
  <si>
    <t xml:space="preserve">Counts populated failure-mode rows per stream. Formula pattern: =COUNTA('Control Register - Bank'!A5:A18)</t>
  </si>
  <si>
    <t xml:space="preserve">COUNTIF over SA 315 Risk Level column</t>
  </si>
  <si>
    <t xml:space="preserve">ICFR Test Plan Summary — Section 1 (High / Medium / Low counts) and Section 3 (AP distribution)</t>
  </si>
  <si>
    <t xml:space="preserve">Counts rows meeting a text criterion. Formula pattern: =COUNTIF('Control Register - Bank'!K5:K18,"High")</t>
  </si>
  <si>
    <t xml:space="preserve">COUNTIFS with wildcard on Test Frequency</t>
  </si>
  <si>
    <t xml:space="preserve">ICFR Test Plan Summary — Section 2 (Test frequency schedule)</t>
  </si>
  <si>
    <t xml:space="preserve">Counts ICFR-testable rows whose Test Frequency contains a token such as 'Daily'. Wildcard '*Daily*' matches both 'Daily' and compounds like 'Daily (Oct-Nov)'. Formula pattern: =COUNTIFS('Control Register - Bank'!J5:J18,"Y",'Control Register - Bank'!L5:L18,"*Daily*")</t>
  </si>
  <si>
    <t xml:space="preserve">SUM across streams</t>
  </si>
  <si>
    <t xml:space="preserve">ICFR Test Plan Summary — all four Total rows</t>
  </si>
  <si>
    <t xml:space="preserve">Aggregates per-stream counts into cumulative totals. Formula pattern: =SUM(C7:C10)</t>
  </si>
  <si>
    <t xml:space="preserve">IFERROR wrapping percentage division</t>
  </si>
  <si>
    <t xml:space="preserve">ICFR Test Plan Summary — Section 3 % High column</t>
  </si>
  <si>
    <t xml:space="preserve">Guards against division-by-zero when a stream has no rows. Formula pattern: =IFERROR(C15/F15,0)</t>
  </si>
  <si>
    <t xml:space="preserve">INDEX / MATCH into stream columns</t>
  </si>
  <si>
    <t xml:space="preserve">ICFR Test Plan Summary — Section 4 (First H row per stream)</t>
  </si>
  <si>
    <t xml:space="preserve">Returns the Function label and Failure Mode of the first row whose Action Priority is H, plus that row's S / O / D. Formula pattern: =IFERROR(INDEX('Control Register - Bank'!A5:A18,MATCH("H",'Control Register - Bank'!G5:G18,0)),"") </t>
  </si>
  <si>
    <t xml:space="preserve">Functions deliberately avoided</t>
  </si>
  <si>
    <t xml:space="preserve">Reason it is avoided</t>
  </si>
  <si>
    <t xml:space="preserve">Substitute used</t>
  </si>
  <si>
    <t xml:space="preserve">XLOOKUP</t>
  </si>
  <si>
    <t xml:space="preserve">LibreOffice implementations of XLOOKUP either fail to evaluate the formula or produce silent truncation on files that were authored outside Excel. On recalc, the cell is left as a name-not-found error, or shows only the top-left of the intended spill range.</t>
  </si>
  <si>
    <t xml:space="preserve">INDEX / MATCH — the pattern used across every lookup in the ICFR Test Plan Summary tab.</t>
  </si>
  <si>
    <t xml:space="preserve">FILTER, SORT, UNIQUE, SEQUENCE</t>
  </si>
  <si>
    <t xml:space="preserve">These are spilling / dynamic-array functions. openpyxl does not emit the spill metadata that LibreOffice requires to expand the array; only the top-left cell of the intended range receives a value, and the balance of the range is silently left blank.</t>
  </si>
  <si>
    <t xml:space="preserve">The workbook filters, sorts, and de-duplicates before writing the cells — no run-time array behaviour is relied on.</t>
  </si>
  <si>
    <t xml:space="preserve">SUMPRODUCT with boolean arrays for multi-criteria</t>
  </si>
  <si>
    <t xml:space="preserve">Works in both Excel and LibreOffice, but produces confusing failure modes when a cell in the criterion range contains a text value. COUNTIFS / SUMIFS are clearer and behave identically across the two engines.</t>
  </si>
  <si>
    <t xml:space="preserve">COUNTIFS and SUMIFS.</t>
  </si>
  <si>
    <t xml:space="preserve">IFS and SWITCH</t>
  </si>
  <si>
    <t xml:space="preserve">These functions require the _xlfn prefix to survive an openpyxl round-trip, and even with the prefix, some older LibreOffice builds do not evaluate them.</t>
  </si>
  <si>
    <t xml:space="preserve">Nested IF, seven levels deep — verbose, but universally supported.</t>
  </si>
  <si>
    <t xml:space="preserve">Array-entered formulas (Ctrl+Shift+Enter)</t>
  </si>
  <si>
    <t xml:space="preserve">openpyxl does not carry the array flag across the save; the formula reverts to scalar evaluation on the first cell only.</t>
  </si>
  <si>
    <t xml:space="preserve">Every formula in this workbook is scalar; ranges are handled by wrapping in COUNT / SUM / INDEX / MATCH.</t>
  </si>
  <si>
    <t xml:space="preserve">Cross-tab reference syntax</t>
  </si>
  <si>
    <t xml:space="preserve">All four Control Register tab names contain spaces and hyphens, and cross-tab references therefore quote the sheet name: 'Control Register - Bank'!G5:G18. Do not unquote — an unquoted cross-tab reference in a name that contains spaces evaluates to a value error in both Excel and LibreOffice.</t>
  </si>
  <si>
    <t xml:space="preserve">Adding a new failure mode row</t>
  </si>
  <si>
    <t xml:space="preserve">If you add rows below the current last row in any Control Register tab, extend the SUMIFS / COUNTIF ranges on the ICFR Test Plan Summary tab to match. The four ranges are named per stream in Section 1 of that tab. Copy the AP formula (column G) from the row above so the nested IF adapts to the new row number.</t>
  </si>
</sst>
</file>

<file path=xl/styles.xml><?xml version="1.0" encoding="utf-8"?>
<styleSheet xmlns="http://schemas.openxmlformats.org/spreadsheetml/2006/main">
  <numFmts count="3">
    <numFmt numFmtId="164" formatCode="General"/>
    <numFmt numFmtId="165" formatCode="0"/>
    <numFmt numFmtId="166" formatCode="0.0%"/>
  </numFmts>
  <fonts count="12">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b val="true"/>
      <i val="true"/>
      <sz val="10"/>
      <color rgb="FF8B6914"/>
      <name val="Arial"/>
      <family val="0"/>
      <charset val="1"/>
    </font>
    <font>
      <b val="true"/>
      <sz val="12"/>
      <color rgb="FFFFFFFF"/>
      <name val="Arial"/>
      <family val="0"/>
      <charset val="1"/>
    </font>
    <font>
      <b val="true"/>
      <sz val="10"/>
      <color rgb="FF1E3A5F"/>
      <name val="Arial"/>
      <family val="0"/>
      <charset val="1"/>
    </font>
    <font>
      <sz val="10"/>
      <color rgb="FF000000"/>
      <name val="Arial"/>
      <family val="0"/>
      <charset val="1"/>
    </font>
    <font>
      <b val="true"/>
      <sz val="10"/>
      <color rgb="FFFFFFFF"/>
      <name val="Arial"/>
      <family val="0"/>
      <charset val="1"/>
    </font>
    <font>
      <sz val="9"/>
      <color rgb="FF333333"/>
      <name val="Arial"/>
      <family val="0"/>
      <charset val="1"/>
    </font>
    <font>
      <sz val="9"/>
      <color rgb="FF000000"/>
      <name val="Consolas"/>
      <family val="0"/>
      <charset val="1"/>
    </font>
  </fonts>
  <fills count="10">
    <fill>
      <patternFill patternType="none"/>
    </fill>
    <fill>
      <patternFill patternType="gray125"/>
    </fill>
    <fill>
      <patternFill patternType="solid">
        <fgColor rgb="FF1E3A5F"/>
        <bgColor rgb="FF333333"/>
      </patternFill>
    </fill>
    <fill>
      <patternFill patternType="solid">
        <fgColor rgb="FFFFF9E6"/>
        <bgColor rgb="FFFFFFFF"/>
      </patternFill>
    </fill>
    <fill>
      <patternFill patternType="solid">
        <fgColor rgb="FFE9ECEF"/>
        <bgColor rgb="FFD4EDDA"/>
      </patternFill>
    </fill>
    <fill>
      <patternFill patternType="solid">
        <fgColor rgb="FFF8D7DA"/>
        <bgColor rgb="FFE9ECEF"/>
      </patternFill>
    </fill>
    <fill>
      <patternFill patternType="solid">
        <fgColor rgb="FFFFFFCC"/>
        <bgColor rgb="FFFFF3CD"/>
      </patternFill>
    </fill>
    <fill>
      <patternFill patternType="solid">
        <fgColor rgb="FF3F5B85"/>
        <bgColor rgb="FF333399"/>
      </patternFill>
    </fill>
    <fill>
      <patternFill patternType="solid">
        <fgColor rgb="FFD4EDDA"/>
        <bgColor rgb="FFE9ECEF"/>
      </patternFill>
    </fill>
    <fill>
      <patternFill patternType="solid">
        <fgColor rgb="FFFFF3CD"/>
        <bgColor rgb="FFFFFFCC"/>
      </patternFill>
    </fill>
  </fills>
  <borders count="3">
    <border diagonalUp="false" diagonalDown="false">
      <left/>
      <right/>
      <top/>
      <bottom/>
      <diagonal/>
    </border>
    <border diagonalUp="false" diagonalDown="false">
      <left style="thin">
        <color rgb="FF999999"/>
      </left>
      <right style="thin">
        <color rgb="FF999999"/>
      </right>
      <top style="thin">
        <color rgb="FF999999"/>
      </top>
      <bottom style="thin">
        <color rgb="FF999999"/>
      </bottom>
      <diagonal/>
    </border>
    <border diagonalUp="false" diagonalDown="false">
      <left style="thin">
        <color rgb="FF999999"/>
      </left>
      <right/>
      <top style="thin">
        <color rgb="FF999999"/>
      </top>
      <bottom style="thin">
        <color rgb="FF99999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5" fillId="3" borderId="0" xfId="0" applyFont="true" applyBorder="true" applyAlignment="true" applyProtection="false">
      <alignment horizontal="center" vertical="center" textRotation="0" wrapText="true" indent="0" shrinkToFit="false"/>
      <protection locked="true" hidden="false"/>
    </xf>
    <xf numFmtId="164" fontId="6" fillId="2" borderId="0" xfId="0" applyFont="true" applyBorder="true" applyAlignment="true" applyProtection="false">
      <alignment horizontal="left" vertical="center" textRotation="0" wrapText="true" indent="0" shrinkToFit="false"/>
      <protection locked="true" hidden="false"/>
    </xf>
    <xf numFmtId="164" fontId="7" fillId="4"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left" vertical="top" textRotation="0" wrapText="true" indent="0" shrinkToFit="false"/>
      <protection locked="true" hidden="false"/>
    </xf>
    <xf numFmtId="164" fontId="7" fillId="4" borderId="1" xfId="0" applyFont="true" applyBorder="true" applyAlignment="true" applyProtection="false">
      <alignment horizontal="left" vertical="top" textRotation="0" wrapText="true" indent="0" shrinkToFit="false"/>
      <protection locked="true" hidden="false"/>
    </xf>
    <xf numFmtId="164" fontId="8" fillId="0" borderId="1" xfId="0" applyFont="true" applyBorder="true" applyAlignment="true" applyProtection="false">
      <alignment horizontal="left" vertical="top" textRotation="0" wrapText="true" indent="0" shrinkToFit="false"/>
      <protection locked="true" hidden="false"/>
    </xf>
    <xf numFmtId="164" fontId="9" fillId="2" borderId="1" xfId="0" applyFont="true" applyBorder="true" applyAlignment="true" applyProtection="false">
      <alignment horizontal="left" vertical="center" textRotation="0" wrapText="true" indent="0" shrinkToFit="false"/>
      <protection locked="tru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8" fillId="5" borderId="1" xfId="0" applyFont="true" applyBorder="true" applyAlignment="true" applyProtection="false">
      <alignment horizontal="left" vertical="center" textRotation="0" wrapText="true" indent="0" shrinkToFit="false"/>
      <protection locked="true" hidden="false"/>
    </xf>
    <xf numFmtId="164" fontId="8" fillId="6" borderId="1" xfId="0" applyFont="true" applyBorder="true" applyAlignment="true" applyProtection="false">
      <alignment horizontal="left" vertical="center" textRotation="0" wrapText="true" indent="0" shrinkToFit="false"/>
      <protection locked="true" hidden="false"/>
    </xf>
    <xf numFmtId="164" fontId="10" fillId="0" borderId="2" xfId="0" applyFont="true" applyBorder="true" applyAlignment="true" applyProtection="false">
      <alignment horizontal="left" vertical="top" textRotation="0" wrapText="true" indent="0" shrinkToFit="false"/>
      <protection locked="true" hidden="false"/>
    </xf>
    <xf numFmtId="164" fontId="7" fillId="4" borderId="0" xfId="0" applyFont="true" applyBorder="true" applyAlignment="true" applyProtection="false">
      <alignment horizontal="left" vertical="center" textRotation="0" wrapText="tru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left" vertical="top" textRotation="0" wrapText="true" indent="0" shrinkToFit="false"/>
      <protection locked="true" hidden="false"/>
    </xf>
    <xf numFmtId="164" fontId="9" fillId="7"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center" vertical="center" textRotation="0" wrapText="true" indent="0" shrinkToFit="false"/>
      <protection locked="true" hidden="false"/>
    </xf>
    <xf numFmtId="164" fontId="7" fillId="4" borderId="0" xfId="0" applyFont="true" applyBorder="true" applyAlignment="true" applyProtection="false">
      <alignment horizontal="left" vertical="top" textRotation="0" wrapText="true" indent="0" shrinkToFit="false"/>
      <protection locked="true" hidden="false"/>
    </xf>
    <xf numFmtId="164" fontId="6" fillId="2" borderId="0" xfId="0" applyFont="true" applyBorder="false" applyAlignment="true" applyProtection="false">
      <alignment horizontal="left" vertical="center" textRotation="0" wrapText="true" indent="0" shrinkToFit="false"/>
      <protection locked="true" hidden="false"/>
    </xf>
    <xf numFmtId="164" fontId="7" fillId="8"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left" vertical="top" textRotation="0" wrapText="true" indent="0" shrinkToFit="false"/>
      <protection locked="true" hidden="false"/>
    </xf>
    <xf numFmtId="164" fontId="10" fillId="0" borderId="0" xfId="0" applyFont="true" applyBorder="false" applyAlignment="true" applyProtection="false">
      <alignment horizontal="left" vertical="top" textRotation="0" wrapText="true" indent="0" shrinkToFit="false"/>
      <protection locked="true" hidden="false"/>
    </xf>
    <xf numFmtId="164" fontId="7" fillId="9" borderId="1" xfId="0" applyFont="true" applyBorder="true" applyAlignment="true" applyProtection="false">
      <alignment horizontal="center" vertical="center" textRotation="0" wrapText="true" indent="0" shrinkToFit="false"/>
      <protection locked="true" hidden="false"/>
    </xf>
    <xf numFmtId="164" fontId="7" fillId="5" borderId="1" xfId="0" applyFont="true" applyBorder="true" applyAlignment="true" applyProtection="false">
      <alignment horizontal="center" vertical="center" textRotation="0" wrapText="true" indent="0" shrinkToFit="false"/>
      <protection locked="true" hidden="false"/>
    </xf>
    <xf numFmtId="164" fontId="8" fillId="6"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5" fontId="8" fillId="0" borderId="1" xfId="0" applyFont="true" applyBorder="true" applyAlignment="true" applyProtection="false">
      <alignment horizontal="center" vertical="center" textRotation="0" wrapText="true" indent="0" shrinkToFit="false"/>
      <protection locked="true" hidden="false"/>
    </xf>
    <xf numFmtId="165" fontId="7" fillId="4" borderId="1" xfId="0" applyFont="true" applyBorder="true" applyAlignment="true" applyProtection="false">
      <alignment horizontal="center" vertical="center" textRotation="0" wrapText="true" indent="0" shrinkToFit="false"/>
      <protection locked="true" hidden="false"/>
    </xf>
    <xf numFmtId="166" fontId="8" fillId="0" borderId="1" xfId="0" applyFont="true" applyBorder="true" applyAlignment="true" applyProtection="false">
      <alignment horizontal="center" vertical="center" textRotation="0" wrapText="true" indent="0" shrinkToFit="false"/>
      <protection locked="true" hidden="false"/>
    </xf>
    <xf numFmtId="166" fontId="7" fillId="4" borderId="1"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B6914"/>
      <rgbColor rgb="FF800080"/>
      <rgbColor rgb="FF008080"/>
      <rgbColor rgb="FFC0C0C0"/>
      <rgbColor rgb="FF808080"/>
      <rgbColor rgb="FF9999FF"/>
      <rgbColor rgb="FF993366"/>
      <rgbColor rgb="FFFFFFCC"/>
      <rgbColor rgb="FFE9ECE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FF9E6"/>
      <rgbColor rgb="FFD4EDDA"/>
      <rgbColor rgb="FFFFF3CD"/>
      <rgbColor rgb="FF99CCFF"/>
      <rgbColor rgb="FFFF99CC"/>
      <rgbColor rgb="FFCC99FF"/>
      <rgbColor rgb="FFF8D7DA"/>
      <rgbColor rgb="FF3366FF"/>
      <rgbColor rgb="FF33CCCC"/>
      <rgbColor rgb="FF99CC00"/>
      <rgbColor rgb="FFFFCC00"/>
      <rgbColor rgb="FFFF9900"/>
      <rgbColor rgb="FFFF6600"/>
      <rgbColor rgb="FF3F5B85"/>
      <rgbColor rgb="FF999999"/>
      <rgbColor rgb="FF1E3A5F"/>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3" min="3" style="0" width="90"/>
    <col collapsed="false" customWidth="true" hidden="false" outlineLevel="0" max="4" min="4" style="0" width="4"/>
  </cols>
  <sheetData>
    <row r="1" customFormat="false" ht="36" hidden="false" customHeight="true" outlineLevel="0" collapsed="false">
      <c r="A1" s="1" t="s">
        <v>0</v>
      </c>
      <c r="B1" s="1"/>
      <c r="C1" s="1"/>
      <c r="D1" s="1"/>
    </row>
    <row r="2" customFormat="false" ht="27.75" hidden="false" customHeight="true" outlineLevel="0" collapsed="false">
      <c r="A2" s="2" t="s">
        <v>1</v>
      </c>
      <c r="B2" s="2"/>
      <c r="C2" s="2"/>
      <c r="D2" s="2"/>
    </row>
    <row r="4" customFormat="false" ht="21.75" hidden="false" customHeight="true" outlineLevel="0" collapsed="false">
      <c r="B4" s="3" t="s">
        <v>2</v>
      </c>
      <c r="C4" s="3"/>
    </row>
    <row r="5" customFormat="false" ht="19.5" hidden="false" customHeight="true" outlineLevel="0" collapsed="false">
      <c r="B5" s="4" t="s">
        <v>3</v>
      </c>
      <c r="C5" s="5" t="s">
        <v>4</v>
      </c>
    </row>
    <row r="6" customFormat="false" ht="19.5" hidden="false" customHeight="true" outlineLevel="0" collapsed="false">
      <c r="B6" s="4" t="s">
        <v>5</v>
      </c>
      <c r="C6" s="5" t="s">
        <v>6</v>
      </c>
    </row>
    <row r="7" customFormat="false" ht="19.5" hidden="false" customHeight="true" outlineLevel="0" collapsed="false">
      <c r="B7" s="4" t="s">
        <v>7</v>
      </c>
      <c r="C7" s="5" t="s">
        <v>8</v>
      </c>
    </row>
    <row r="8" customFormat="false" ht="19.5" hidden="false" customHeight="true" outlineLevel="0" collapsed="false">
      <c r="B8" s="4" t="s">
        <v>9</v>
      </c>
      <c r="C8" s="5" t="s">
        <v>10</v>
      </c>
    </row>
    <row r="9" customFormat="false" ht="19.5" hidden="false" customHeight="true" outlineLevel="0" collapsed="false">
      <c r="B9" s="4" t="s">
        <v>11</v>
      </c>
      <c r="C9" s="5" t="s">
        <v>12</v>
      </c>
    </row>
    <row r="10" customFormat="false" ht="19.5" hidden="false" customHeight="true" outlineLevel="0" collapsed="false">
      <c r="B10" s="4" t="s">
        <v>13</v>
      </c>
      <c r="C10" s="5" t="s">
        <v>14</v>
      </c>
    </row>
    <row r="11" customFormat="false" ht="19.5" hidden="false" customHeight="true" outlineLevel="0" collapsed="false">
      <c r="B11" s="4" t="s">
        <v>15</v>
      </c>
      <c r="C11" s="5" t="s">
        <v>16</v>
      </c>
    </row>
    <row r="12" customFormat="false" ht="19.5" hidden="false" customHeight="true" outlineLevel="0" collapsed="false">
      <c r="B12" s="4" t="s">
        <v>17</v>
      </c>
      <c r="C12" s="5" t="s">
        <v>18</v>
      </c>
    </row>
    <row r="13" customFormat="false" ht="19.5" hidden="false" customHeight="true" outlineLevel="0" collapsed="false">
      <c r="B13" s="4" t="s">
        <v>19</v>
      </c>
      <c r="C13" s="5" t="s">
        <v>20</v>
      </c>
    </row>
    <row r="15" customFormat="false" ht="21.75" hidden="false" customHeight="true" outlineLevel="0" collapsed="false">
      <c r="B15" s="3" t="s">
        <v>21</v>
      </c>
      <c r="C15" s="3"/>
    </row>
    <row r="16" customFormat="false" ht="99.75" hidden="false" customHeight="true" outlineLevel="0" collapsed="false">
      <c r="B16" s="6" t="s">
        <v>22</v>
      </c>
      <c r="C16" s="6"/>
    </row>
    <row r="18" customFormat="false" ht="21.75" hidden="false" customHeight="true" outlineLevel="0" collapsed="false">
      <c r="B18" s="3" t="s">
        <v>23</v>
      </c>
      <c r="C18" s="3"/>
    </row>
    <row r="19" customFormat="false" ht="60" hidden="false" customHeight="true" outlineLevel="0" collapsed="false">
      <c r="B19" s="7" t="s">
        <v>24</v>
      </c>
      <c r="C19" s="8" t="s">
        <v>25</v>
      </c>
    </row>
    <row r="20" customFormat="false" ht="60" hidden="false" customHeight="true" outlineLevel="0" collapsed="false">
      <c r="B20" s="7" t="s">
        <v>26</v>
      </c>
      <c r="C20" s="8" t="s">
        <v>27</v>
      </c>
    </row>
    <row r="21" customFormat="false" ht="60" hidden="false" customHeight="true" outlineLevel="0" collapsed="false">
      <c r="B21" s="7" t="s">
        <v>28</v>
      </c>
      <c r="C21" s="8" t="s">
        <v>29</v>
      </c>
    </row>
    <row r="22" customFormat="false" ht="60" hidden="false" customHeight="true" outlineLevel="0" collapsed="false">
      <c r="B22" s="7" t="s">
        <v>30</v>
      </c>
      <c r="C22" s="8" t="s">
        <v>31</v>
      </c>
    </row>
    <row r="23" customFormat="false" ht="60" hidden="false" customHeight="true" outlineLevel="0" collapsed="false">
      <c r="B23" s="7" t="s">
        <v>32</v>
      </c>
      <c r="C23" s="8" t="s">
        <v>33</v>
      </c>
    </row>
    <row r="25" customFormat="false" ht="21.75" hidden="false" customHeight="true" outlineLevel="0" collapsed="false">
      <c r="B25" s="3" t="s">
        <v>34</v>
      </c>
      <c r="C25" s="3"/>
    </row>
    <row r="26" customFormat="false" ht="61.5" hidden="false" customHeight="true" outlineLevel="0" collapsed="false">
      <c r="B26" s="7" t="s">
        <v>35</v>
      </c>
      <c r="C26" s="8" t="s">
        <v>36</v>
      </c>
    </row>
    <row r="27" customFormat="false" ht="61.5" hidden="false" customHeight="true" outlineLevel="0" collapsed="false">
      <c r="B27" s="7" t="s">
        <v>37</v>
      </c>
      <c r="C27" s="8" t="s">
        <v>38</v>
      </c>
    </row>
    <row r="28" customFormat="false" ht="61.5" hidden="false" customHeight="true" outlineLevel="0" collapsed="false">
      <c r="B28" s="7" t="s">
        <v>39</v>
      </c>
      <c r="C28" s="8" t="s">
        <v>40</v>
      </c>
    </row>
    <row r="29" customFormat="false" ht="61.5" hidden="false" customHeight="true" outlineLevel="0" collapsed="false">
      <c r="B29" s="7" t="s">
        <v>41</v>
      </c>
      <c r="C29" s="8" t="s">
        <v>42</v>
      </c>
    </row>
    <row r="30" customFormat="false" ht="61.5" hidden="false" customHeight="true" outlineLevel="0" collapsed="false">
      <c r="B30" s="7" t="s">
        <v>43</v>
      </c>
      <c r="C30" s="8" t="s">
        <v>44</v>
      </c>
    </row>
    <row r="31" customFormat="false" ht="61.5" hidden="false" customHeight="true" outlineLevel="0" collapsed="false">
      <c r="B31" s="7" t="s">
        <v>45</v>
      </c>
      <c r="C31" s="8" t="s">
        <v>46</v>
      </c>
    </row>
    <row r="33" customFormat="false" ht="21.75" hidden="false" customHeight="true" outlineLevel="0" collapsed="false">
      <c r="B33" s="3" t="s">
        <v>47</v>
      </c>
      <c r="C33" s="3"/>
    </row>
    <row r="34" customFormat="false" ht="21.75" hidden="false" customHeight="true" outlineLevel="0" collapsed="false">
      <c r="B34" s="9" t="s">
        <v>48</v>
      </c>
      <c r="C34" s="5" t="s">
        <v>49</v>
      </c>
    </row>
    <row r="35" customFormat="false" ht="21.75" hidden="false" customHeight="true" outlineLevel="0" collapsed="false">
      <c r="B35" s="4" t="s">
        <v>50</v>
      </c>
      <c r="C35" s="5" t="s">
        <v>51</v>
      </c>
    </row>
    <row r="36" customFormat="false" ht="21.75" hidden="false" customHeight="true" outlineLevel="0" collapsed="false">
      <c r="B36" s="10" t="s">
        <v>52</v>
      </c>
      <c r="C36" s="5" t="s">
        <v>53</v>
      </c>
    </row>
    <row r="37" customFormat="false" ht="21.75" hidden="false" customHeight="true" outlineLevel="0" collapsed="false">
      <c r="B37" s="11" t="s">
        <v>54</v>
      </c>
      <c r="C37" s="5" t="s">
        <v>55</v>
      </c>
    </row>
    <row r="38" customFormat="false" ht="21.75" hidden="false" customHeight="true" outlineLevel="0" collapsed="false">
      <c r="B38" s="12" t="s">
        <v>56</v>
      </c>
      <c r="C38" s="5" t="s">
        <v>57</v>
      </c>
    </row>
    <row r="40" customFormat="false" ht="21.75" hidden="false" customHeight="true" outlineLevel="0" collapsed="false">
      <c r="B40" s="3" t="s">
        <v>58</v>
      </c>
      <c r="C40" s="3"/>
    </row>
    <row r="41" customFormat="false" ht="120" hidden="false" customHeight="true" outlineLevel="0" collapsed="false">
      <c r="B41" s="13" t="s">
        <v>59</v>
      </c>
      <c r="C41" s="13"/>
    </row>
  </sheetData>
  <mergeCells count="10">
    <mergeCell ref="A1:D1"/>
    <mergeCell ref="A2:D2"/>
    <mergeCell ref="B4:C4"/>
    <mergeCell ref="B15:C15"/>
    <mergeCell ref="B16:C16"/>
    <mergeCell ref="B18:C18"/>
    <mergeCell ref="B25:C25"/>
    <mergeCell ref="B33:C33"/>
    <mergeCell ref="B40:C40"/>
    <mergeCell ref="B41:C4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30"/>
    <col collapsed="false" customWidth="true" hidden="false" outlineLevel="0" max="3" min="3" style="0" width="60"/>
    <col collapsed="false" customWidth="true" hidden="false" outlineLevel="0" max="4" min="4" style="0" width="55"/>
  </cols>
  <sheetData>
    <row r="1" customFormat="false" ht="30" hidden="false" customHeight="true" outlineLevel="0" collapsed="false">
      <c r="A1" s="1" t="s">
        <v>604</v>
      </c>
      <c r="B1" s="1"/>
      <c r="C1" s="1"/>
      <c r="D1" s="1"/>
    </row>
    <row r="2" customFormat="false" ht="27.75" hidden="false" customHeight="true" outlineLevel="0" collapsed="false">
      <c r="A2" s="2" t="s">
        <v>1</v>
      </c>
      <c r="B2" s="2"/>
      <c r="C2" s="2"/>
      <c r="D2" s="2"/>
    </row>
    <row r="3" customFormat="false" ht="60" hidden="false" customHeight="true" outlineLevel="0" collapsed="false">
      <c r="A3" s="20" t="s">
        <v>605</v>
      </c>
      <c r="B3" s="20"/>
      <c r="C3" s="20"/>
      <c r="D3" s="20"/>
    </row>
    <row r="5" customFormat="false" ht="21.75" hidden="false" customHeight="true" outlineLevel="0" collapsed="false">
      <c r="B5" s="3" t="s">
        <v>606</v>
      </c>
      <c r="C5" s="3"/>
      <c r="D5" s="3"/>
    </row>
    <row r="6" customFormat="false" ht="24" hidden="false" customHeight="true" outlineLevel="0" collapsed="false">
      <c r="B6" s="18" t="s">
        <v>607</v>
      </c>
      <c r="C6" s="18" t="s">
        <v>608</v>
      </c>
      <c r="D6" s="18" t="s">
        <v>21</v>
      </c>
    </row>
    <row r="7" customFormat="false" ht="79.5" hidden="false" customHeight="true" outlineLevel="0" collapsed="false">
      <c r="B7" s="17" t="s">
        <v>609</v>
      </c>
      <c r="C7" s="8" t="s">
        <v>610</v>
      </c>
      <c r="D7" s="8" t="s">
        <v>611</v>
      </c>
    </row>
    <row r="8" customFormat="false" ht="79.5" hidden="false" customHeight="true" outlineLevel="0" collapsed="false">
      <c r="B8" s="17" t="s">
        <v>612</v>
      </c>
      <c r="C8" s="8" t="s">
        <v>613</v>
      </c>
      <c r="D8" s="8" t="s">
        <v>614</v>
      </c>
    </row>
    <row r="9" customFormat="false" ht="79.5" hidden="false" customHeight="true" outlineLevel="0" collapsed="false">
      <c r="B9" s="17" t="s">
        <v>615</v>
      </c>
      <c r="C9" s="8" t="s">
        <v>616</v>
      </c>
      <c r="D9" s="8" t="s">
        <v>617</v>
      </c>
    </row>
    <row r="10" customFormat="false" ht="79.5" hidden="false" customHeight="true" outlineLevel="0" collapsed="false">
      <c r="B10" s="17" t="s">
        <v>618</v>
      </c>
      <c r="C10" s="8" t="s">
        <v>619</v>
      </c>
      <c r="D10" s="8" t="s">
        <v>620</v>
      </c>
    </row>
    <row r="11" customFormat="false" ht="79.5" hidden="false" customHeight="true" outlineLevel="0" collapsed="false">
      <c r="B11" s="17" t="s">
        <v>621</v>
      </c>
      <c r="C11" s="8" t="s">
        <v>622</v>
      </c>
      <c r="D11" s="8" t="s">
        <v>623</v>
      </c>
    </row>
    <row r="12" customFormat="false" ht="79.5" hidden="false" customHeight="true" outlineLevel="0" collapsed="false">
      <c r="B12" s="17" t="s">
        <v>624</v>
      </c>
      <c r="C12" s="8" t="s">
        <v>625</v>
      </c>
      <c r="D12" s="8" t="s">
        <v>626</v>
      </c>
    </row>
    <row r="13" customFormat="false" ht="79.5" hidden="false" customHeight="true" outlineLevel="0" collapsed="false">
      <c r="B13" s="17" t="s">
        <v>627</v>
      </c>
      <c r="C13" s="8" t="s">
        <v>628</v>
      </c>
      <c r="D13" s="8" t="s">
        <v>629</v>
      </c>
    </row>
    <row r="15" customFormat="false" ht="21.75" hidden="false" customHeight="true" outlineLevel="0" collapsed="false">
      <c r="B15" s="3" t="s">
        <v>630</v>
      </c>
      <c r="C15" s="3"/>
      <c r="D15" s="3"/>
    </row>
    <row r="16" customFormat="false" ht="24" hidden="false" customHeight="true" outlineLevel="0" collapsed="false">
      <c r="B16" s="18" t="s">
        <v>205</v>
      </c>
      <c r="C16" s="18" t="s">
        <v>631</v>
      </c>
      <c r="D16" s="18" t="s">
        <v>632</v>
      </c>
    </row>
    <row r="17" customFormat="false" ht="91.5" hidden="false" customHeight="true" outlineLevel="0" collapsed="false">
      <c r="B17" s="17" t="s">
        <v>633</v>
      </c>
      <c r="C17" s="8" t="s">
        <v>634</v>
      </c>
      <c r="D17" s="8" t="s">
        <v>635</v>
      </c>
    </row>
    <row r="18" customFormat="false" ht="91.5" hidden="false" customHeight="true" outlineLevel="0" collapsed="false">
      <c r="B18" s="17" t="s">
        <v>636</v>
      </c>
      <c r="C18" s="8" t="s">
        <v>637</v>
      </c>
      <c r="D18" s="8" t="s">
        <v>638</v>
      </c>
    </row>
    <row r="19" customFormat="false" ht="91.5" hidden="false" customHeight="true" outlineLevel="0" collapsed="false">
      <c r="B19" s="17" t="s">
        <v>639</v>
      </c>
      <c r="C19" s="8" t="s">
        <v>640</v>
      </c>
      <c r="D19" s="8" t="s">
        <v>641</v>
      </c>
    </row>
    <row r="20" customFormat="false" ht="91.5" hidden="false" customHeight="true" outlineLevel="0" collapsed="false">
      <c r="B20" s="17" t="s">
        <v>642</v>
      </c>
      <c r="C20" s="8" t="s">
        <v>643</v>
      </c>
      <c r="D20" s="8" t="s">
        <v>644</v>
      </c>
    </row>
    <row r="21" customFormat="false" ht="91.5" hidden="false" customHeight="true" outlineLevel="0" collapsed="false">
      <c r="B21" s="17" t="s">
        <v>645</v>
      </c>
      <c r="C21" s="8" t="s">
        <v>646</v>
      </c>
      <c r="D21" s="8" t="s">
        <v>647</v>
      </c>
    </row>
    <row r="23" customFormat="false" ht="21.75" hidden="false" customHeight="true" outlineLevel="0" collapsed="false">
      <c r="B23" s="3" t="s">
        <v>648</v>
      </c>
      <c r="C23" s="3"/>
      <c r="D23" s="3"/>
    </row>
    <row r="24" customFormat="false" ht="60" hidden="false" customHeight="true" outlineLevel="0" collapsed="false">
      <c r="B24" s="6" t="s">
        <v>649</v>
      </c>
      <c r="C24" s="6"/>
      <c r="D24" s="6"/>
    </row>
    <row r="26" customFormat="false" ht="21.75" hidden="false" customHeight="true" outlineLevel="0" collapsed="false">
      <c r="B26" s="3" t="s">
        <v>650</v>
      </c>
      <c r="C26" s="3"/>
      <c r="D26" s="3"/>
    </row>
    <row r="27" customFormat="false" ht="60" hidden="false" customHeight="true" outlineLevel="0" collapsed="false">
      <c r="B27" s="6" t="s">
        <v>651</v>
      </c>
      <c r="C27" s="6"/>
      <c r="D27" s="6"/>
    </row>
  </sheetData>
  <mergeCells count="9">
    <mergeCell ref="A1:D1"/>
    <mergeCell ref="A2:D2"/>
    <mergeCell ref="A3:D3"/>
    <mergeCell ref="B5:D5"/>
    <mergeCell ref="B15:D15"/>
    <mergeCell ref="B23:D23"/>
    <mergeCell ref="B24:D24"/>
    <mergeCell ref="B26:D26"/>
    <mergeCell ref="B27:D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8"/>
    <col collapsed="false" customWidth="true" hidden="false" outlineLevel="0" max="3" min="3" style="0" width="60"/>
    <col collapsed="false" customWidth="true" hidden="false" outlineLevel="0" max="4" min="4" style="0" width="22"/>
    <col collapsed="false" customWidth="true" hidden="false" outlineLevel="0" max="5" min="5" style="0" width="14"/>
    <col collapsed="false" customWidth="true" hidden="false" outlineLevel="0" max="6" min="6" style="0" width="60"/>
  </cols>
  <sheetData>
    <row r="1" customFormat="false" ht="30" hidden="false" customHeight="true" outlineLevel="0" collapsed="false">
      <c r="A1" s="1" t="s">
        <v>60</v>
      </c>
      <c r="B1" s="1"/>
      <c r="C1" s="1"/>
      <c r="D1" s="1"/>
      <c r="E1" s="1"/>
      <c r="F1" s="1"/>
    </row>
    <row r="2" customFormat="false" ht="27.75" hidden="false" customHeight="true" outlineLevel="0" collapsed="false">
      <c r="A2" s="2" t="s">
        <v>1</v>
      </c>
      <c r="B2" s="2"/>
      <c r="C2" s="2"/>
      <c r="D2" s="2"/>
      <c r="E2" s="2"/>
      <c r="F2" s="2"/>
    </row>
    <row r="3" customFormat="false" ht="30" hidden="false" customHeight="true" outlineLevel="0" collapsed="false">
      <c r="A3" s="14" t="s">
        <v>61</v>
      </c>
      <c r="B3" s="14"/>
      <c r="C3" s="14"/>
      <c r="D3" s="14"/>
      <c r="E3" s="14"/>
      <c r="F3" s="14"/>
    </row>
    <row r="4" customFormat="false" ht="30" hidden="false" customHeight="true" outlineLevel="0" collapsed="false">
      <c r="A4" s="15" t="s">
        <v>62</v>
      </c>
      <c r="B4" s="15" t="s">
        <v>63</v>
      </c>
      <c r="C4" s="15" t="s">
        <v>64</v>
      </c>
      <c r="D4" s="15" t="s">
        <v>65</v>
      </c>
      <c r="E4" s="15" t="s">
        <v>66</v>
      </c>
      <c r="F4" s="15" t="s">
        <v>67</v>
      </c>
    </row>
    <row r="5" customFormat="false" ht="78" hidden="false" customHeight="true" outlineLevel="0" collapsed="false">
      <c r="A5" s="16" t="n">
        <v>1</v>
      </c>
      <c r="B5" s="17" t="s">
        <v>68</v>
      </c>
      <c r="C5" s="8" t="s">
        <v>69</v>
      </c>
      <c r="D5" s="8" t="s">
        <v>70</v>
      </c>
      <c r="E5" s="16" t="s">
        <v>71</v>
      </c>
      <c r="F5" s="8" t="s">
        <v>72</v>
      </c>
    </row>
    <row r="6" customFormat="false" ht="78" hidden="false" customHeight="true" outlineLevel="0" collapsed="false">
      <c r="A6" s="16" t="n">
        <v>2</v>
      </c>
      <c r="B6" s="17" t="s">
        <v>73</v>
      </c>
      <c r="C6" s="8" t="s">
        <v>74</v>
      </c>
      <c r="D6" s="8" t="s">
        <v>75</v>
      </c>
      <c r="E6" s="16" t="s">
        <v>76</v>
      </c>
      <c r="F6" s="8" t="s">
        <v>77</v>
      </c>
    </row>
    <row r="7" customFormat="false" ht="78" hidden="false" customHeight="true" outlineLevel="0" collapsed="false">
      <c r="A7" s="16" t="n">
        <v>3</v>
      </c>
      <c r="B7" s="17" t="s">
        <v>78</v>
      </c>
      <c r="C7" s="8" t="s">
        <v>79</v>
      </c>
      <c r="D7" s="8" t="s">
        <v>80</v>
      </c>
      <c r="E7" s="16" t="s">
        <v>76</v>
      </c>
      <c r="F7" s="8" t="s">
        <v>81</v>
      </c>
    </row>
    <row r="8" customFormat="false" ht="78" hidden="false" customHeight="true" outlineLevel="0" collapsed="false">
      <c r="A8" s="16" t="n">
        <v>4</v>
      </c>
      <c r="B8" s="17" t="s">
        <v>82</v>
      </c>
      <c r="C8" s="8" t="s">
        <v>83</v>
      </c>
      <c r="D8" s="8" t="s">
        <v>80</v>
      </c>
      <c r="E8" s="16" t="s">
        <v>84</v>
      </c>
      <c r="F8" s="8" t="s">
        <v>85</v>
      </c>
    </row>
    <row r="9" customFormat="false" ht="78" hidden="false" customHeight="true" outlineLevel="0" collapsed="false">
      <c r="A9" s="16" t="n">
        <v>5</v>
      </c>
      <c r="B9" s="17" t="s">
        <v>86</v>
      </c>
      <c r="C9" s="8" t="s">
        <v>87</v>
      </c>
      <c r="D9" s="8" t="s">
        <v>88</v>
      </c>
      <c r="E9" s="16" t="s">
        <v>89</v>
      </c>
      <c r="F9" s="8" t="s">
        <v>90</v>
      </c>
    </row>
    <row r="10" customFormat="false" ht="78" hidden="false" customHeight="true" outlineLevel="0" collapsed="false">
      <c r="A10" s="16" t="n">
        <v>6</v>
      </c>
      <c r="B10" s="17" t="s">
        <v>91</v>
      </c>
      <c r="C10" s="8" t="s">
        <v>92</v>
      </c>
      <c r="D10" s="8" t="s">
        <v>93</v>
      </c>
      <c r="E10" s="16" t="s">
        <v>94</v>
      </c>
      <c r="F10" s="8" t="s">
        <v>95</v>
      </c>
    </row>
    <row r="11" customFormat="false" ht="78" hidden="false" customHeight="true" outlineLevel="0" collapsed="false">
      <c r="A11" s="16" t="n">
        <v>7</v>
      </c>
      <c r="B11" s="17" t="s">
        <v>96</v>
      </c>
      <c r="C11" s="8" t="s">
        <v>97</v>
      </c>
      <c r="D11" s="8" t="s">
        <v>98</v>
      </c>
      <c r="E11" s="16" t="s">
        <v>71</v>
      </c>
      <c r="F11" s="8" t="s">
        <v>99</v>
      </c>
    </row>
    <row r="12" customFormat="false" ht="78" hidden="false" customHeight="true" outlineLevel="0" collapsed="false">
      <c r="A12" s="16" t="n">
        <v>8</v>
      </c>
      <c r="B12" s="17" t="s">
        <v>100</v>
      </c>
      <c r="C12" s="8" t="s">
        <v>101</v>
      </c>
      <c r="D12" s="8" t="s">
        <v>93</v>
      </c>
      <c r="E12" s="16" t="s">
        <v>89</v>
      </c>
      <c r="F12" s="8" t="s">
        <v>102</v>
      </c>
    </row>
    <row r="13" customFormat="false" ht="78" hidden="false" customHeight="true" outlineLevel="0" collapsed="false">
      <c r="A13" s="16" t="n">
        <v>9</v>
      </c>
      <c r="B13" s="17" t="s">
        <v>103</v>
      </c>
      <c r="C13" s="8" t="s">
        <v>104</v>
      </c>
      <c r="D13" s="8" t="s">
        <v>105</v>
      </c>
      <c r="E13" s="16" t="s">
        <v>94</v>
      </c>
      <c r="F13" s="8" t="s">
        <v>106</v>
      </c>
    </row>
    <row r="14" customFormat="false" ht="78" hidden="false" customHeight="true" outlineLevel="0" collapsed="false">
      <c r="A14" s="16" t="n">
        <v>10</v>
      </c>
      <c r="B14" s="17" t="s">
        <v>107</v>
      </c>
      <c r="C14" s="8" t="s">
        <v>108</v>
      </c>
      <c r="D14" s="8" t="s">
        <v>109</v>
      </c>
      <c r="E14" s="16" t="s">
        <v>89</v>
      </c>
      <c r="F14" s="8" t="s">
        <v>110</v>
      </c>
    </row>
    <row r="15" customFormat="false" ht="78" hidden="false" customHeight="true" outlineLevel="0" collapsed="false">
      <c r="A15" s="16" t="n">
        <v>11</v>
      </c>
      <c r="B15" s="17" t="s">
        <v>111</v>
      </c>
      <c r="C15" s="8" t="s">
        <v>112</v>
      </c>
      <c r="D15" s="8" t="s">
        <v>113</v>
      </c>
      <c r="E15" s="16" t="s">
        <v>114</v>
      </c>
      <c r="F15" s="8" t="s">
        <v>115</v>
      </c>
    </row>
    <row r="16" customFormat="false" ht="78" hidden="false" customHeight="true" outlineLevel="0" collapsed="false">
      <c r="A16" s="16" t="n">
        <v>12</v>
      </c>
      <c r="B16" s="17" t="s">
        <v>116</v>
      </c>
      <c r="C16" s="8" t="s">
        <v>117</v>
      </c>
      <c r="D16" s="8" t="s">
        <v>105</v>
      </c>
      <c r="E16" s="16" t="s">
        <v>84</v>
      </c>
      <c r="F16" s="8" t="s">
        <v>118</v>
      </c>
    </row>
  </sheetData>
  <mergeCells count="3">
    <mergeCell ref="A1:F1"/>
    <mergeCell ref="A2:F2"/>
    <mergeCell ref="A3:F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6"/>
    <col collapsed="false" customWidth="true" hidden="false" outlineLevel="0" max="2" min="2" style="0" width="30"/>
    <col collapsed="false" customWidth="true" hidden="false" outlineLevel="0" max="3" min="3" style="0" width="90"/>
  </cols>
  <sheetData>
    <row r="1" customFormat="false" ht="30" hidden="false" customHeight="true" outlineLevel="0" collapsed="false">
      <c r="A1" s="1" t="s">
        <v>119</v>
      </c>
      <c r="B1" s="1"/>
      <c r="C1" s="1"/>
    </row>
    <row r="2" customFormat="false" ht="27.75" hidden="false" customHeight="true" outlineLevel="0" collapsed="false">
      <c r="A2" s="2" t="s">
        <v>1</v>
      </c>
      <c r="B2" s="2"/>
      <c r="C2" s="2"/>
    </row>
    <row r="3" customFormat="false" ht="42" hidden="false" customHeight="true" outlineLevel="0" collapsed="false">
      <c r="A3" s="14" t="s">
        <v>120</v>
      </c>
      <c r="B3" s="14"/>
      <c r="C3" s="14"/>
    </row>
    <row r="5" customFormat="false" ht="24" hidden="false" customHeight="true" outlineLevel="0" collapsed="false">
      <c r="A5" s="3" t="s">
        <v>121</v>
      </c>
      <c r="B5" s="3"/>
      <c r="C5" s="3"/>
    </row>
    <row r="6" customFormat="false" ht="21.75" hidden="false" customHeight="true" outlineLevel="0" collapsed="false">
      <c r="A6" s="18" t="s">
        <v>122</v>
      </c>
      <c r="B6" s="18" t="s">
        <v>123</v>
      </c>
      <c r="C6" s="18" t="s">
        <v>124</v>
      </c>
    </row>
    <row r="7" customFormat="false" ht="43.5" hidden="false" customHeight="true" outlineLevel="0" collapsed="false">
      <c r="A7" s="19" t="n">
        <v>10</v>
      </c>
      <c r="B7" s="8" t="s">
        <v>125</v>
      </c>
      <c r="C7" s="8" t="s">
        <v>126</v>
      </c>
    </row>
    <row r="8" customFormat="false" ht="43.5" hidden="false" customHeight="true" outlineLevel="0" collapsed="false">
      <c r="A8" s="19" t="n">
        <v>9</v>
      </c>
      <c r="B8" s="8" t="s">
        <v>127</v>
      </c>
      <c r="C8" s="8" t="s">
        <v>128</v>
      </c>
    </row>
    <row r="9" customFormat="false" ht="43.5" hidden="false" customHeight="true" outlineLevel="0" collapsed="false">
      <c r="A9" s="19" t="n">
        <v>8</v>
      </c>
      <c r="B9" s="8" t="s">
        <v>129</v>
      </c>
      <c r="C9" s="8" t="s">
        <v>130</v>
      </c>
    </row>
    <row r="10" customFormat="false" ht="43.5" hidden="false" customHeight="true" outlineLevel="0" collapsed="false">
      <c r="A10" s="19" t="n">
        <v>7</v>
      </c>
      <c r="B10" s="8" t="s">
        <v>131</v>
      </c>
      <c r="C10" s="8" t="s">
        <v>132</v>
      </c>
    </row>
    <row r="11" customFormat="false" ht="43.5" hidden="false" customHeight="true" outlineLevel="0" collapsed="false">
      <c r="A11" s="19" t="n">
        <v>6</v>
      </c>
      <c r="B11" s="8" t="s">
        <v>133</v>
      </c>
      <c r="C11" s="8" t="s">
        <v>134</v>
      </c>
    </row>
    <row r="12" customFormat="false" ht="43.5" hidden="false" customHeight="true" outlineLevel="0" collapsed="false">
      <c r="A12" s="19" t="n">
        <v>5</v>
      </c>
      <c r="B12" s="8" t="s">
        <v>135</v>
      </c>
      <c r="C12" s="8" t="s">
        <v>136</v>
      </c>
    </row>
    <row r="13" customFormat="false" ht="43.5" hidden="false" customHeight="true" outlineLevel="0" collapsed="false">
      <c r="A13" s="19" t="n">
        <v>4</v>
      </c>
      <c r="B13" s="8" t="s">
        <v>137</v>
      </c>
      <c r="C13" s="8" t="s">
        <v>138</v>
      </c>
    </row>
    <row r="14" customFormat="false" ht="43.5" hidden="false" customHeight="true" outlineLevel="0" collapsed="false">
      <c r="A14" s="19" t="n">
        <v>3</v>
      </c>
      <c r="B14" s="8" t="s">
        <v>139</v>
      </c>
      <c r="C14" s="8" t="s">
        <v>140</v>
      </c>
    </row>
    <row r="15" customFormat="false" ht="43.5" hidden="false" customHeight="true" outlineLevel="0" collapsed="false">
      <c r="A15" s="19" t="n">
        <v>2</v>
      </c>
      <c r="B15" s="8" t="s">
        <v>141</v>
      </c>
      <c r="C15" s="8" t="s">
        <v>142</v>
      </c>
    </row>
    <row r="16" customFormat="false" ht="43.5" hidden="false" customHeight="true" outlineLevel="0" collapsed="false">
      <c r="A16" s="19" t="n">
        <v>1</v>
      </c>
      <c r="B16" s="8" t="s">
        <v>143</v>
      </c>
      <c r="C16" s="8" t="s">
        <v>144</v>
      </c>
    </row>
    <row r="18" customFormat="false" ht="24" hidden="false" customHeight="true" outlineLevel="0" collapsed="false">
      <c r="A18" s="3" t="s">
        <v>145</v>
      </c>
      <c r="B18" s="3"/>
      <c r="C18" s="3"/>
    </row>
    <row r="19" customFormat="false" ht="21.75" hidden="false" customHeight="true" outlineLevel="0" collapsed="false">
      <c r="A19" s="18" t="s">
        <v>146</v>
      </c>
      <c r="B19" s="18" t="s">
        <v>123</v>
      </c>
      <c r="C19" s="18" t="s">
        <v>147</v>
      </c>
    </row>
    <row r="20" customFormat="false" ht="21.75" hidden="false" customHeight="true" outlineLevel="0" collapsed="false">
      <c r="A20" s="19" t="n">
        <v>10</v>
      </c>
      <c r="B20" s="5" t="s">
        <v>148</v>
      </c>
      <c r="C20" s="5" t="s">
        <v>149</v>
      </c>
    </row>
    <row r="21" customFormat="false" ht="21.75" hidden="false" customHeight="true" outlineLevel="0" collapsed="false">
      <c r="A21" s="19" t="n">
        <v>9</v>
      </c>
      <c r="B21" s="5" t="s">
        <v>150</v>
      </c>
      <c r="C21" s="5" t="s">
        <v>151</v>
      </c>
    </row>
    <row r="22" customFormat="false" ht="21.75" hidden="false" customHeight="true" outlineLevel="0" collapsed="false">
      <c r="A22" s="19" t="n">
        <v>8</v>
      </c>
      <c r="B22" s="5" t="s">
        <v>152</v>
      </c>
      <c r="C22" s="5" t="s">
        <v>153</v>
      </c>
    </row>
    <row r="23" customFormat="false" ht="21.75" hidden="false" customHeight="true" outlineLevel="0" collapsed="false">
      <c r="A23" s="19" t="n">
        <v>7</v>
      </c>
      <c r="B23" s="5" t="s">
        <v>154</v>
      </c>
      <c r="C23" s="5" t="s">
        <v>155</v>
      </c>
    </row>
    <row r="24" customFormat="false" ht="21.75" hidden="false" customHeight="true" outlineLevel="0" collapsed="false">
      <c r="A24" s="19" t="n">
        <v>6</v>
      </c>
      <c r="B24" s="5" t="s">
        <v>156</v>
      </c>
      <c r="C24" s="5" t="s">
        <v>157</v>
      </c>
    </row>
    <row r="25" customFormat="false" ht="21.75" hidden="false" customHeight="true" outlineLevel="0" collapsed="false">
      <c r="A25" s="19" t="n">
        <v>5</v>
      </c>
      <c r="B25" s="5" t="s">
        <v>158</v>
      </c>
      <c r="C25" s="5" t="s">
        <v>159</v>
      </c>
    </row>
    <row r="26" customFormat="false" ht="21.75" hidden="false" customHeight="true" outlineLevel="0" collapsed="false">
      <c r="A26" s="19" t="n">
        <v>4</v>
      </c>
      <c r="B26" s="5" t="s">
        <v>160</v>
      </c>
      <c r="C26" s="5" t="s">
        <v>161</v>
      </c>
    </row>
    <row r="27" customFormat="false" ht="21.75" hidden="false" customHeight="true" outlineLevel="0" collapsed="false">
      <c r="A27" s="19" t="n">
        <v>3</v>
      </c>
      <c r="B27" s="5" t="s">
        <v>162</v>
      </c>
      <c r="C27" s="5" t="s">
        <v>163</v>
      </c>
    </row>
    <row r="28" customFormat="false" ht="21.75" hidden="false" customHeight="true" outlineLevel="0" collapsed="false">
      <c r="A28" s="19" t="n">
        <v>2</v>
      </c>
      <c r="B28" s="5" t="s">
        <v>164</v>
      </c>
      <c r="C28" s="5" t="s">
        <v>165</v>
      </c>
    </row>
    <row r="29" customFormat="false" ht="21.75" hidden="false" customHeight="true" outlineLevel="0" collapsed="false">
      <c r="A29" s="19" t="n">
        <v>1</v>
      </c>
      <c r="B29" s="5" t="s">
        <v>166</v>
      </c>
      <c r="C29" s="5" t="s">
        <v>167</v>
      </c>
    </row>
    <row r="31" customFormat="false" ht="24" hidden="false" customHeight="true" outlineLevel="0" collapsed="false">
      <c r="A31" s="3" t="s">
        <v>168</v>
      </c>
      <c r="B31" s="3"/>
      <c r="C31" s="3"/>
    </row>
    <row r="32" customFormat="false" ht="21.75" hidden="false" customHeight="true" outlineLevel="0" collapsed="false">
      <c r="A32" s="18" t="s">
        <v>169</v>
      </c>
      <c r="B32" s="18" t="s">
        <v>123</v>
      </c>
      <c r="C32" s="18" t="s">
        <v>170</v>
      </c>
    </row>
    <row r="33" customFormat="false" ht="36" hidden="false" customHeight="true" outlineLevel="0" collapsed="false">
      <c r="A33" s="19" t="n">
        <v>1</v>
      </c>
      <c r="B33" s="5" t="s">
        <v>171</v>
      </c>
      <c r="C33" s="8" t="s">
        <v>172</v>
      </c>
    </row>
    <row r="34" customFormat="false" ht="36" hidden="false" customHeight="true" outlineLevel="0" collapsed="false">
      <c r="A34" s="19" t="n">
        <v>2</v>
      </c>
      <c r="B34" s="5" t="s">
        <v>173</v>
      </c>
      <c r="C34" s="8" t="s">
        <v>174</v>
      </c>
    </row>
    <row r="35" customFormat="false" ht="36" hidden="false" customHeight="true" outlineLevel="0" collapsed="false">
      <c r="A35" s="19" t="n">
        <v>3</v>
      </c>
      <c r="B35" s="5" t="s">
        <v>175</v>
      </c>
      <c r="C35" s="8" t="s">
        <v>176</v>
      </c>
    </row>
    <row r="36" customFormat="false" ht="36" hidden="false" customHeight="true" outlineLevel="0" collapsed="false">
      <c r="A36" s="19" t="n">
        <v>4</v>
      </c>
      <c r="B36" s="5" t="s">
        <v>154</v>
      </c>
      <c r="C36" s="8" t="s">
        <v>177</v>
      </c>
    </row>
    <row r="37" customFormat="false" ht="36" hidden="false" customHeight="true" outlineLevel="0" collapsed="false">
      <c r="A37" s="19" t="n">
        <v>5</v>
      </c>
      <c r="B37" s="5" t="s">
        <v>156</v>
      </c>
      <c r="C37" s="8" t="s">
        <v>178</v>
      </c>
    </row>
    <row r="38" customFormat="false" ht="36" hidden="false" customHeight="true" outlineLevel="0" collapsed="false">
      <c r="A38" s="19" t="n">
        <v>6</v>
      </c>
      <c r="B38" s="5" t="s">
        <v>158</v>
      </c>
      <c r="C38" s="8" t="s">
        <v>179</v>
      </c>
    </row>
    <row r="39" customFormat="false" ht="36" hidden="false" customHeight="true" outlineLevel="0" collapsed="false">
      <c r="A39" s="19" t="n">
        <v>7</v>
      </c>
      <c r="B39" s="5" t="s">
        <v>160</v>
      </c>
      <c r="C39" s="8" t="s">
        <v>180</v>
      </c>
    </row>
    <row r="40" customFormat="false" ht="36" hidden="false" customHeight="true" outlineLevel="0" collapsed="false">
      <c r="A40" s="19" t="n">
        <v>8</v>
      </c>
      <c r="B40" s="5" t="s">
        <v>162</v>
      </c>
      <c r="C40" s="8" t="s">
        <v>181</v>
      </c>
    </row>
    <row r="41" customFormat="false" ht="36" hidden="false" customHeight="true" outlineLevel="0" collapsed="false">
      <c r="A41" s="19" t="n">
        <v>9</v>
      </c>
      <c r="B41" s="5" t="s">
        <v>164</v>
      </c>
      <c r="C41" s="8" t="s">
        <v>182</v>
      </c>
    </row>
    <row r="42" customFormat="false" ht="36" hidden="false" customHeight="true" outlineLevel="0" collapsed="false">
      <c r="A42" s="19" t="n">
        <v>10</v>
      </c>
      <c r="B42" s="5" t="s">
        <v>183</v>
      </c>
      <c r="C42" s="8" t="s">
        <v>184</v>
      </c>
    </row>
  </sheetData>
  <mergeCells count="6">
    <mergeCell ref="A1:C1"/>
    <mergeCell ref="A2:C2"/>
    <mergeCell ref="A3:C3"/>
    <mergeCell ref="A5:C5"/>
    <mergeCell ref="A18:C18"/>
    <mergeCell ref="A31:C3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4" min="2" style="0" width="14"/>
    <col collapsed="false" customWidth="true" hidden="false" outlineLevel="0" max="5" min="5" style="0" width="12"/>
    <col collapsed="false" customWidth="true" hidden="false" outlineLevel="0" max="6" min="6" style="0" width="4"/>
    <col collapsed="false" customWidth="true" hidden="false" outlineLevel="0" max="7" min="7" style="0" width="70"/>
  </cols>
  <sheetData>
    <row r="1" customFormat="false" ht="30" hidden="false" customHeight="true" outlineLevel="0" collapsed="false">
      <c r="A1" s="1" t="s">
        <v>185</v>
      </c>
      <c r="B1" s="1"/>
      <c r="C1" s="1"/>
      <c r="D1" s="1"/>
      <c r="E1" s="1"/>
      <c r="F1" s="1"/>
      <c r="G1" s="1"/>
    </row>
    <row r="2" customFormat="false" ht="27.75" hidden="false" customHeight="true" outlineLevel="0" collapsed="false">
      <c r="A2" s="2" t="s">
        <v>1</v>
      </c>
      <c r="B2" s="2"/>
      <c r="C2" s="2"/>
      <c r="D2" s="2"/>
      <c r="E2" s="2"/>
      <c r="F2" s="2"/>
      <c r="G2" s="2"/>
    </row>
    <row r="3" customFormat="false" ht="60" hidden="false" customHeight="true" outlineLevel="0" collapsed="false">
      <c r="A3" s="20" t="s">
        <v>186</v>
      </c>
      <c r="B3" s="20"/>
      <c r="C3" s="20"/>
      <c r="D3" s="20"/>
      <c r="E3" s="20"/>
      <c r="F3" s="20"/>
      <c r="G3" s="20"/>
    </row>
    <row r="5" customFormat="false" ht="21.75" hidden="false" customHeight="true" outlineLevel="0" collapsed="false">
      <c r="B5" s="3" t="s">
        <v>187</v>
      </c>
      <c r="C5" s="3"/>
      <c r="D5" s="3"/>
      <c r="E5" s="3"/>
    </row>
    <row r="6" customFormat="false" ht="21.75" hidden="false" customHeight="true" outlineLevel="0" collapsed="false">
      <c r="B6" s="18" t="s">
        <v>188</v>
      </c>
      <c r="C6" s="18" t="s">
        <v>189</v>
      </c>
      <c r="D6" s="18" t="s">
        <v>190</v>
      </c>
      <c r="E6" s="18" t="s">
        <v>191</v>
      </c>
      <c r="G6" s="21" t="s">
        <v>192</v>
      </c>
    </row>
    <row r="7" customFormat="false" ht="90" hidden="false" customHeight="true" outlineLevel="0" collapsed="false">
      <c r="B7" s="16" t="s">
        <v>160</v>
      </c>
      <c r="C7" s="16" t="s">
        <v>160</v>
      </c>
      <c r="D7" s="16" t="s">
        <v>193</v>
      </c>
      <c r="E7" s="22" t="s">
        <v>194</v>
      </c>
      <c r="G7" s="23" t="s">
        <v>195</v>
      </c>
    </row>
    <row r="8" customFormat="false" ht="49.5" hidden="false" customHeight="true" outlineLevel="0" collapsed="false">
      <c r="B8" s="16" t="s">
        <v>160</v>
      </c>
      <c r="C8" s="16" t="s">
        <v>160</v>
      </c>
      <c r="D8" s="16" t="s">
        <v>156</v>
      </c>
      <c r="E8" s="22" t="s">
        <v>194</v>
      </c>
      <c r="G8" s="24" t="s">
        <v>196</v>
      </c>
    </row>
    <row r="9" customFormat="false" ht="15" hidden="false" customHeight="false" outlineLevel="0" collapsed="false">
      <c r="B9" s="16" t="s">
        <v>160</v>
      </c>
      <c r="C9" s="16" t="s">
        <v>160</v>
      </c>
      <c r="D9" s="16" t="s">
        <v>197</v>
      </c>
      <c r="E9" s="22" t="s">
        <v>194</v>
      </c>
    </row>
    <row r="10" customFormat="false" ht="21.75" hidden="false" customHeight="true" outlineLevel="0" collapsed="false">
      <c r="B10" s="16" t="s">
        <v>160</v>
      </c>
      <c r="C10" s="16" t="s">
        <v>198</v>
      </c>
      <c r="D10" s="16" t="s">
        <v>193</v>
      </c>
      <c r="E10" s="22" t="s">
        <v>194</v>
      </c>
      <c r="G10" s="21" t="s">
        <v>199</v>
      </c>
    </row>
    <row r="11" customFormat="false" ht="79.5" hidden="false" customHeight="true" outlineLevel="0" collapsed="false">
      <c r="B11" s="16" t="s">
        <v>160</v>
      </c>
      <c r="C11" s="16" t="s">
        <v>198</v>
      </c>
      <c r="D11" s="16" t="s">
        <v>156</v>
      </c>
      <c r="E11" s="22" t="s">
        <v>194</v>
      </c>
      <c r="G11" s="8" t="s">
        <v>200</v>
      </c>
    </row>
    <row r="12" customFormat="false" ht="15" hidden="false" customHeight="false" outlineLevel="0" collapsed="false">
      <c r="B12" s="16" t="s">
        <v>160</v>
      </c>
      <c r="C12" s="16" t="s">
        <v>198</v>
      </c>
      <c r="D12" s="16" t="s">
        <v>197</v>
      </c>
      <c r="E12" s="22" t="s">
        <v>194</v>
      </c>
    </row>
    <row r="13" customFormat="false" ht="15" hidden="false" customHeight="false" outlineLevel="0" collapsed="false">
      <c r="B13" s="16" t="s">
        <v>160</v>
      </c>
      <c r="C13" s="16" t="s">
        <v>152</v>
      </c>
      <c r="D13" s="16" t="s">
        <v>193</v>
      </c>
      <c r="E13" s="22" t="s">
        <v>194</v>
      </c>
    </row>
    <row r="14" customFormat="false" ht="15" hidden="false" customHeight="false" outlineLevel="0" collapsed="false">
      <c r="B14" s="16" t="s">
        <v>160</v>
      </c>
      <c r="C14" s="16" t="s">
        <v>152</v>
      </c>
      <c r="D14" s="16" t="s">
        <v>156</v>
      </c>
      <c r="E14" s="22" t="s">
        <v>194</v>
      </c>
    </row>
    <row r="15" customFormat="false" ht="15" hidden="false" customHeight="false" outlineLevel="0" collapsed="false">
      <c r="B15" s="16" t="s">
        <v>160</v>
      </c>
      <c r="C15" s="16" t="s">
        <v>152</v>
      </c>
      <c r="D15" s="16" t="s">
        <v>197</v>
      </c>
      <c r="E15" s="25" t="s">
        <v>201</v>
      </c>
    </row>
    <row r="16" customFormat="false" ht="15" hidden="false" customHeight="false" outlineLevel="0" collapsed="false">
      <c r="B16" s="16" t="s">
        <v>198</v>
      </c>
      <c r="C16" s="16" t="s">
        <v>160</v>
      </c>
      <c r="D16" s="16" t="s">
        <v>193</v>
      </c>
      <c r="E16" s="22" t="s">
        <v>194</v>
      </c>
    </row>
    <row r="17" customFormat="false" ht="15" hidden="false" customHeight="false" outlineLevel="0" collapsed="false">
      <c r="B17" s="16" t="s">
        <v>198</v>
      </c>
      <c r="C17" s="16" t="s">
        <v>160</v>
      </c>
      <c r="D17" s="16" t="s">
        <v>156</v>
      </c>
      <c r="E17" s="22" t="s">
        <v>194</v>
      </c>
    </row>
    <row r="18" customFormat="false" ht="15" hidden="false" customHeight="false" outlineLevel="0" collapsed="false">
      <c r="B18" s="16" t="s">
        <v>198</v>
      </c>
      <c r="C18" s="16" t="s">
        <v>160</v>
      </c>
      <c r="D18" s="16" t="s">
        <v>197</v>
      </c>
      <c r="E18" s="25" t="s">
        <v>201</v>
      </c>
    </row>
    <row r="19" customFormat="false" ht="15" hidden="false" customHeight="false" outlineLevel="0" collapsed="false">
      <c r="B19" s="16" t="s">
        <v>198</v>
      </c>
      <c r="C19" s="16" t="s">
        <v>198</v>
      </c>
      <c r="D19" s="16" t="s">
        <v>193</v>
      </c>
      <c r="E19" s="22" t="s">
        <v>194</v>
      </c>
    </row>
    <row r="20" customFormat="false" ht="15" hidden="false" customHeight="false" outlineLevel="0" collapsed="false">
      <c r="B20" s="16" t="s">
        <v>198</v>
      </c>
      <c r="C20" s="16" t="s">
        <v>198</v>
      </c>
      <c r="D20" s="16" t="s">
        <v>156</v>
      </c>
      <c r="E20" s="25" t="s">
        <v>201</v>
      </c>
    </row>
    <row r="21" customFormat="false" ht="15" hidden="false" customHeight="false" outlineLevel="0" collapsed="false">
      <c r="B21" s="16" t="s">
        <v>198</v>
      </c>
      <c r="C21" s="16" t="s">
        <v>198</v>
      </c>
      <c r="D21" s="16" t="s">
        <v>197</v>
      </c>
      <c r="E21" s="25" t="s">
        <v>201</v>
      </c>
    </row>
    <row r="22" customFormat="false" ht="15" hidden="false" customHeight="false" outlineLevel="0" collapsed="false">
      <c r="B22" s="16" t="s">
        <v>198</v>
      </c>
      <c r="C22" s="16" t="s">
        <v>152</v>
      </c>
      <c r="D22" s="16" t="s">
        <v>193</v>
      </c>
      <c r="E22" s="25" t="s">
        <v>201</v>
      </c>
    </row>
    <row r="23" customFormat="false" ht="15" hidden="false" customHeight="false" outlineLevel="0" collapsed="false">
      <c r="B23" s="16" t="s">
        <v>198</v>
      </c>
      <c r="C23" s="16" t="s">
        <v>152</v>
      </c>
      <c r="D23" s="16" t="s">
        <v>156</v>
      </c>
      <c r="E23" s="25" t="s">
        <v>201</v>
      </c>
    </row>
    <row r="24" customFormat="false" ht="15" hidden="false" customHeight="false" outlineLevel="0" collapsed="false">
      <c r="B24" s="16" t="s">
        <v>198</v>
      </c>
      <c r="C24" s="16" t="s">
        <v>152</v>
      </c>
      <c r="D24" s="16" t="s">
        <v>197</v>
      </c>
      <c r="E24" s="26" t="s">
        <v>202</v>
      </c>
    </row>
    <row r="25" customFormat="false" ht="15" hidden="false" customHeight="false" outlineLevel="0" collapsed="false">
      <c r="B25" s="16" t="s">
        <v>152</v>
      </c>
      <c r="C25" s="16" t="s">
        <v>160</v>
      </c>
      <c r="D25" s="16" t="s">
        <v>193</v>
      </c>
      <c r="E25" s="25" t="s">
        <v>201</v>
      </c>
    </row>
    <row r="26" customFormat="false" ht="15" hidden="false" customHeight="false" outlineLevel="0" collapsed="false">
      <c r="B26" s="16" t="s">
        <v>152</v>
      </c>
      <c r="C26" s="16" t="s">
        <v>160</v>
      </c>
      <c r="D26" s="16" t="s">
        <v>156</v>
      </c>
      <c r="E26" s="26" t="s">
        <v>202</v>
      </c>
    </row>
    <row r="27" customFormat="false" ht="15" hidden="false" customHeight="false" outlineLevel="0" collapsed="false">
      <c r="B27" s="16" t="s">
        <v>152</v>
      </c>
      <c r="C27" s="16" t="s">
        <v>160</v>
      </c>
      <c r="D27" s="16" t="s">
        <v>197</v>
      </c>
      <c r="E27" s="26" t="s">
        <v>202</v>
      </c>
    </row>
    <row r="28" customFormat="false" ht="15" hidden="false" customHeight="false" outlineLevel="0" collapsed="false">
      <c r="B28" s="16" t="s">
        <v>152</v>
      </c>
      <c r="C28" s="16" t="s">
        <v>198</v>
      </c>
      <c r="D28" s="16" t="s">
        <v>193</v>
      </c>
      <c r="E28" s="26" t="s">
        <v>202</v>
      </c>
    </row>
    <row r="29" customFormat="false" ht="15" hidden="false" customHeight="false" outlineLevel="0" collapsed="false">
      <c r="B29" s="16" t="s">
        <v>152</v>
      </c>
      <c r="C29" s="16" t="s">
        <v>198</v>
      </c>
      <c r="D29" s="16" t="s">
        <v>156</v>
      </c>
      <c r="E29" s="26" t="s">
        <v>202</v>
      </c>
    </row>
    <row r="30" customFormat="false" ht="15" hidden="false" customHeight="false" outlineLevel="0" collapsed="false">
      <c r="B30" s="16" t="s">
        <v>152</v>
      </c>
      <c r="C30" s="16" t="s">
        <v>198</v>
      </c>
      <c r="D30" s="16" t="s">
        <v>197</v>
      </c>
      <c r="E30" s="26" t="s">
        <v>202</v>
      </c>
    </row>
    <row r="31" customFormat="false" ht="15" hidden="false" customHeight="false" outlineLevel="0" collapsed="false">
      <c r="B31" s="16" t="s">
        <v>152</v>
      </c>
      <c r="C31" s="16" t="s">
        <v>152</v>
      </c>
      <c r="D31" s="16" t="s">
        <v>193</v>
      </c>
      <c r="E31" s="26" t="s">
        <v>202</v>
      </c>
    </row>
    <row r="32" customFormat="false" ht="15" hidden="false" customHeight="false" outlineLevel="0" collapsed="false">
      <c r="B32" s="16" t="s">
        <v>152</v>
      </c>
      <c r="C32" s="16" t="s">
        <v>152</v>
      </c>
      <c r="D32" s="16" t="s">
        <v>156</v>
      </c>
      <c r="E32" s="26" t="s">
        <v>202</v>
      </c>
    </row>
    <row r="33" customFormat="false" ht="15" hidden="false" customHeight="false" outlineLevel="0" collapsed="false">
      <c r="B33" s="16" t="s">
        <v>152</v>
      </c>
      <c r="C33" s="16" t="s">
        <v>152</v>
      </c>
      <c r="D33" s="16" t="s">
        <v>197</v>
      </c>
      <c r="E33" s="26" t="s">
        <v>202</v>
      </c>
    </row>
  </sheetData>
  <mergeCells count="4">
    <mergeCell ref="A1:G1"/>
    <mergeCell ref="A2:G2"/>
    <mergeCell ref="A3:G3"/>
    <mergeCell ref="B5:E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24"/>
    <col collapsed="false" customWidth="true" hidden="false" outlineLevel="0" max="2" min="2" style="0" width="46"/>
    <col collapsed="false" customWidth="true" hidden="false" outlineLevel="0" max="3" min="3" style="0" width="12"/>
    <col collapsed="false" customWidth="true" hidden="false" outlineLevel="0" max="6" min="4" style="0" width="8"/>
    <col collapsed="false" customWidth="true" hidden="false" outlineLevel="0" max="7" min="7" style="0" width="10"/>
    <col collapsed="false" customWidth="true" hidden="false" outlineLevel="0" max="8" min="8" style="0" width="48"/>
    <col collapsed="false" customWidth="true" hidden="false" outlineLevel="0" max="9" min="9" style="0" width="46"/>
    <col collapsed="false" customWidth="true" hidden="false" outlineLevel="0" max="10" min="10" style="0" width="10"/>
    <col collapsed="false" customWidth="true" hidden="false" outlineLevel="0" max="11" min="11" style="0" width="12"/>
    <col collapsed="false" customWidth="true" hidden="false" outlineLevel="0" max="12" min="12" style="0" width="20"/>
    <col collapsed="false" customWidth="true" hidden="false" outlineLevel="0" max="13" min="13" style="0" width="50"/>
    <col collapsed="false" customWidth="true" hidden="false" outlineLevel="0" max="14" min="14" style="0" width="44"/>
    <col collapsed="false" customWidth="true" hidden="false" outlineLevel="0" max="15" min="15" style="0" width="20"/>
    <col collapsed="false" customWidth="true" hidden="false" outlineLevel="0" max="16" min="16" style="0" width="22"/>
    <col collapsed="false" customWidth="true" hidden="false" outlineLevel="0" max="18" min="17" style="0" width="14"/>
    <col collapsed="false" customWidth="true" hidden="false" outlineLevel="0" max="19" min="19" style="0" width="16"/>
    <col collapsed="false" customWidth="true" hidden="false" outlineLevel="0" max="20" min="20" style="0" width="14"/>
  </cols>
  <sheetData>
    <row r="1" customFormat="false" ht="33.75" hidden="false" customHeight="true" outlineLevel="0" collapsed="false">
      <c r="A1" s="1" t="s">
        <v>203</v>
      </c>
      <c r="B1" s="1"/>
      <c r="C1" s="1"/>
      <c r="D1" s="1"/>
      <c r="E1" s="1"/>
      <c r="F1" s="1"/>
      <c r="G1" s="1"/>
      <c r="H1" s="1"/>
      <c r="I1" s="1"/>
      <c r="J1" s="1"/>
      <c r="K1" s="1"/>
      <c r="L1" s="1"/>
      <c r="M1" s="1"/>
      <c r="N1" s="1"/>
      <c r="O1" s="1"/>
      <c r="P1" s="1"/>
      <c r="Q1" s="1"/>
      <c r="R1" s="1"/>
      <c r="S1" s="1"/>
      <c r="T1" s="1"/>
    </row>
    <row r="2" customFormat="false" ht="27.75" hidden="false" customHeight="true" outlineLevel="0" collapsed="false">
      <c r="A2" s="2" t="s">
        <v>1</v>
      </c>
      <c r="B2" s="2"/>
      <c r="C2" s="2"/>
      <c r="D2" s="2"/>
      <c r="E2" s="2"/>
      <c r="F2" s="2"/>
      <c r="G2" s="2"/>
      <c r="H2" s="2"/>
      <c r="I2" s="2"/>
      <c r="J2" s="2"/>
      <c r="K2" s="2"/>
      <c r="L2" s="2"/>
      <c r="M2" s="2"/>
      <c r="N2" s="2"/>
      <c r="O2" s="2"/>
      <c r="P2" s="2"/>
      <c r="Q2" s="2"/>
      <c r="R2" s="2"/>
      <c r="S2" s="2"/>
      <c r="T2" s="2"/>
    </row>
    <row r="3" customFormat="false" ht="42" hidden="false" customHeight="true" outlineLevel="0" collapsed="false">
      <c r="A3" s="20" t="s">
        <v>204</v>
      </c>
      <c r="B3" s="20"/>
      <c r="C3" s="20"/>
      <c r="D3" s="20"/>
      <c r="E3" s="20"/>
      <c r="F3" s="20"/>
      <c r="G3" s="20"/>
      <c r="H3" s="20"/>
      <c r="I3" s="20"/>
      <c r="J3" s="20"/>
      <c r="K3" s="20"/>
      <c r="L3" s="20"/>
      <c r="M3" s="20"/>
      <c r="N3" s="20"/>
      <c r="O3" s="20"/>
      <c r="P3" s="20"/>
      <c r="Q3" s="20"/>
      <c r="R3" s="20"/>
      <c r="S3" s="20"/>
      <c r="T3" s="20"/>
    </row>
    <row r="4" customFormat="false" ht="36" hidden="false" customHeight="true" outlineLevel="0" collapsed="false">
      <c r="A4" s="15" t="s">
        <v>205</v>
      </c>
      <c r="B4" s="15" t="s">
        <v>206</v>
      </c>
      <c r="C4" s="15" t="s">
        <v>207</v>
      </c>
      <c r="D4" s="15" t="s">
        <v>208</v>
      </c>
      <c r="E4" s="15" t="s">
        <v>209</v>
      </c>
      <c r="F4" s="15" t="s">
        <v>210</v>
      </c>
      <c r="G4" s="15" t="s">
        <v>211</v>
      </c>
      <c r="H4" s="15" t="s">
        <v>212</v>
      </c>
      <c r="I4" s="15" t="s">
        <v>213</v>
      </c>
      <c r="J4" s="15" t="s">
        <v>214</v>
      </c>
      <c r="K4" s="15" t="s">
        <v>215</v>
      </c>
      <c r="L4" s="15" t="s">
        <v>216</v>
      </c>
      <c r="M4" s="15" t="s">
        <v>217</v>
      </c>
      <c r="N4" s="15" t="s">
        <v>218</v>
      </c>
      <c r="O4" s="15" t="s">
        <v>219</v>
      </c>
      <c r="P4" s="15" t="s">
        <v>220</v>
      </c>
      <c r="Q4" s="15" t="s">
        <v>221</v>
      </c>
      <c r="R4" s="15" t="s">
        <v>222</v>
      </c>
      <c r="S4" s="15" t="s">
        <v>223</v>
      </c>
      <c r="T4" s="15" t="s">
        <v>224</v>
      </c>
    </row>
    <row r="5" customFormat="false" ht="96" hidden="false" customHeight="true" outlineLevel="0" collapsed="false">
      <c r="A5" s="8" t="s">
        <v>225</v>
      </c>
      <c r="B5" s="8" t="s">
        <v>226</v>
      </c>
      <c r="C5" s="8" t="s">
        <v>227</v>
      </c>
      <c r="D5" s="16" t="n">
        <v>8</v>
      </c>
      <c r="E5" s="16" t="n">
        <v>6</v>
      </c>
      <c r="F5" s="16" t="n">
        <v>7</v>
      </c>
      <c r="G5" s="26" t="str">
        <f aca="false">IF(D5&gt;=9,"H",IF(AND(D5&gt;=7,OR(E5&gt;=4,F5&gt;=4)),"H",IF(D5&gt;=7,"M",IF(AND(D5&gt;=4,E5&gt;=7,F5&gt;=7),"H",IF(AND(D5&gt;=4,OR(E5&gt;=7,F5&gt;=7)),"M",IF(AND(D5&gt;=4,E5&gt;=4,F5&gt;=4),"M",IF(AND(D5&lt;=3,E5&gt;=7,F5&gt;=7),"M","L")))))))</f>
        <v>H</v>
      </c>
      <c r="H5" s="8" t="s">
        <v>228</v>
      </c>
      <c r="I5" s="8" t="s">
        <v>229</v>
      </c>
      <c r="J5" s="16" t="s">
        <v>230</v>
      </c>
      <c r="K5" s="26" t="s">
        <v>152</v>
      </c>
      <c r="L5" s="8" t="s">
        <v>231</v>
      </c>
      <c r="M5" s="8" t="s">
        <v>232</v>
      </c>
      <c r="N5" s="8" t="s">
        <v>233</v>
      </c>
      <c r="O5" s="8" t="s">
        <v>234</v>
      </c>
      <c r="P5" s="8" t="s">
        <v>235</v>
      </c>
      <c r="Q5" s="27"/>
      <c r="R5" s="27"/>
      <c r="S5" s="27"/>
      <c r="T5" s="27" t="s">
        <v>236</v>
      </c>
    </row>
    <row r="6" customFormat="false" ht="96" hidden="false" customHeight="true" outlineLevel="0" collapsed="false">
      <c r="A6" s="8" t="s">
        <v>237</v>
      </c>
      <c r="B6" s="8" t="s">
        <v>238</v>
      </c>
      <c r="C6" s="8" t="s">
        <v>96</v>
      </c>
      <c r="D6" s="16" t="n">
        <v>6</v>
      </c>
      <c r="E6" s="16" t="n">
        <v>8</v>
      </c>
      <c r="F6" s="16" t="n">
        <v>6</v>
      </c>
      <c r="G6" s="25" t="str">
        <f aca="false">IF(D6&gt;=9,"H",IF(AND(D6&gt;=7,OR(E6&gt;=4,F6&gt;=4)),"H",IF(D6&gt;=7,"M",IF(AND(D6&gt;=4,E6&gt;=7,F6&gt;=7),"H",IF(AND(D6&gt;=4,OR(E6&gt;=7,F6&gt;=7)),"M",IF(AND(D6&gt;=4,E6&gt;=4,F6&gt;=4),"M",IF(AND(D6&lt;=3,E6&gt;=7,F6&gt;=7),"M","L")))))))</f>
        <v>M</v>
      </c>
      <c r="H6" s="8" t="s">
        <v>239</v>
      </c>
      <c r="I6" s="8" t="s">
        <v>240</v>
      </c>
      <c r="J6" s="16" t="s">
        <v>230</v>
      </c>
      <c r="K6" s="16" t="s">
        <v>241</v>
      </c>
      <c r="L6" s="8" t="s">
        <v>242</v>
      </c>
      <c r="M6" s="8" t="s">
        <v>243</v>
      </c>
      <c r="N6" s="8" t="s">
        <v>244</v>
      </c>
      <c r="O6" s="8" t="s">
        <v>234</v>
      </c>
      <c r="P6" s="8" t="s">
        <v>245</v>
      </c>
      <c r="Q6" s="27"/>
      <c r="R6" s="27"/>
      <c r="S6" s="27"/>
      <c r="T6" s="27" t="s">
        <v>236</v>
      </c>
    </row>
    <row r="7" customFormat="false" ht="96" hidden="false" customHeight="true" outlineLevel="0" collapsed="false">
      <c r="A7" s="8" t="s">
        <v>246</v>
      </c>
      <c r="B7" s="8" t="s">
        <v>247</v>
      </c>
      <c r="C7" s="8" t="s">
        <v>68</v>
      </c>
      <c r="D7" s="16" t="n">
        <v>7</v>
      </c>
      <c r="E7" s="16" t="n">
        <v>7</v>
      </c>
      <c r="F7" s="16" t="n">
        <v>6</v>
      </c>
      <c r="G7" s="26" t="str">
        <f aca="false">IF(D7&gt;=9,"H",IF(AND(D7&gt;=7,OR(E7&gt;=4,F7&gt;=4)),"H",IF(D7&gt;=7,"M",IF(AND(D7&gt;=4,E7&gt;=7,F7&gt;=7),"H",IF(AND(D7&gt;=4,OR(E7&gt;=7,F7&gt;=7)),"M",IF(AND(D7&gt;=4,E7&gt;=4,F7&gt;=4),"M",IF(AND(D7&lt;=3,E7&gt;=7,F7&gt;=7),"M","L")))))))</f>
        <v>H</v>
      </c>
      <c r="H7" s="8" t="s">
        <v>248</v>
      </c>
      <c r="I7" s="8" t="s">
        <v>249</v>
      </c>
      <c r="J7" s="16" t="s">
        <v>230</v>
      </c>
      <c r="K7" s="26" t="s">
        <v>152</v>
      </c>
      <c r="L7" s="8" t="s">
        <v>250</v>
      </c>
      <c r="M7" s="8" t="s">
        <v>251</v>
      </c>
      <c r="N7" s="8" t="s">
        <v>252</v>
      </c>
      <c r="O7" s="8" t="s">
        <v>234</v>
      </c>
      <c r="P7" s="8" t="s">
        <v>245</v>
      </c>
      <c r="Q7" s="27"/>
      <c r="R7" s="27"/>
      <c r="S7" s="27"/>
      <c r="T7" s="27" t="s">
        <v>236</v>
      </c>
    </row>
    <row r="8" customFormat="false" ht="96" hidden="false" customHeight="true" outlineLevel="0" collapsed="false">
      <c r="A8" s="8" t="s">
        <v>253</v>
      </c>
      <c r="B8" s="8" t="s">
        <v>254</v>
      </c>
      <c r="C8" s="8" t="s">
        <v>82</v>
      </c>
      <c r="D8" s="16" t="n">
        <v>8</v>
      </c>
      <c r="E8" s="16" t="n">
        <v>7</v>
      </c>
      <c r="F8" s="16" t="n">
        <v>7</v>
      </c>
      <c r="G8" s="26" t="str">
        <f aca="false">IF(D8&gt;=9,"H",IF(AND(D8&gt;=7,OR(E8&gt;=4,F8&gt;=4)),"H",IF(D8&gt;=7,"M",IF(AND(D8&gt;=4,E8&gt;=7,F8&gt;=7),"H",IF(AND(D8&gt;=4,OR(E8&gt;=7,F8&gt;=7)),"M",IF(AND(D8&gt;=4,E8&gt;=4,F8&gt;=4),"M",IF(AND(D8&lt;=3,E8&gt;=7,F8&gt;=7),"M","L")))))))</f>
        <v>H</v>
      </c>
      <c r="H8" s="8" t="s">
        <v>255</v>
      </c>
      <c r="I8" s="8" t="s">
        <v>256</v>
      </c>
      <c r="J8" s="16" t="s">
        <v>230</v>
      </c>
      <c r="K8" s="26" t="s">
        <v>152</v>
      </c>
      <c r="L8" s="8" t="s">
        <v>231</v>
      </c>
      <c r="M8" s="8" t="s">
        <v>257</v>
      </c>
      <c r="N8" s="8" t="s">
        <v>258</v>
      </c>
      <c r="O8" s="8" t="s">
        <v>234</v>
      </c>
      <c r="P8" s="8" t="s">
        <v>259</v>
      </c>
      <c r="Q8" s="27"/>
      <c r="R8" s="27"/>
      <c r="S8" s="27"/>
      <c r="T8" s="27" t="s">
        <v>236</v>
      </c>
    </row>
    <row r="9" customFormat="false" ht="96" hidden="false" customHeight="true" outlineLevel="0" collapsed="false">
      <c r="A9" s="8" t="s">
        <v>260</v>
      </c>
      <c r="B9" s="8" t="s">
        <v>261</v>
      </c>
      <c r="C9" s="8" t="s">
        <v>96</v>
      </c>
      <c r="D9" s="16" t="n">
        <v>4</v>
      </c>
      <c r="E9" s="16" t="n">
        <v>6</v>
      </c>
      <c r="F9" s="16" t="n">
        <v>5</v>
      </c>
      <c r="G9" s="25" t="str">
        <f aca="false">IF(D9&gt;=9,"H",IF(AND(D9&gt;=7,OR(E9&gt;=4,F9&gt;=4)),"H",IF(D9&gt;=7,"M",IF(AND(D9&gt;=4,E9&gt;=7,F9&gt;=7),"H",IF(AND(D9&gt;=4,OR(E9&gt;=7,F9&gt;=7)),"M",IF(AND(D9&gt;=4,E9&gt;=4,F9&gt;=4),"M",IF(AND(D9&lt;=3,E9&gt;=7,F9&gt;=7),"M","L")))))))</f>
        <v>M</v>
      </c>
      <c r="H9" s="8" t="s">
        <v>262</v>
      </c>
      <c r="I9" s="8" t="s">
        <v>263</v>
      </c>
      <c r="J9" s="16" t="s">
        <v>230</v>
      </c>
      <c r="K9" s="16" t="s">
        <v>241</v>
      </c>
      <c r="L9" s="8" t="s">
        <v>242</v>
      </c>
      <c r="M9" s="8" t="s">
        <v>264</v>
      </c>
      <c r="N9" s="8" t="s">
        <v>265</v>
      </c>
      <c r="O9" s="8" t="s">
        <v>266</v>
      </c>
      <c r="P9" s="8" t="s">
        <v>267</v>
      </c>
      <c r="Q9" s="27"/>
      <c r="R9" s="27"/>
      <c r="S9" s="27"/>
      <c r="T9" s="27" t="s">
        <v>236</v>
      </c>
    </row>
    <row r="10" customFormat="false" ht="96" hidden="false" customHeight="true" outlineLevel="0" collapsed="false">
      <c r="A10" s="8" t="s">
        <v>268</v>
      </c>
      <c r="B10" s="8" t="s">
        <v>269</v>
      </c>
      <c r="C10" s="8" t="s">
        <v>78</v>
      </c>
      <c r="D10" s="16" t="n">
        <v>6</v>
      </c>
      <c r="E10" s="16" t="n">
        <v>5</v>
      </c>
      <c r="F10" s="16" t="n">
        <v>6</v>
      </c>
      <c r="G10" s="25" t="str">
        <f aca="false">IF(D10&gt;=9,"H",IF(AND(D10&gt;=7,OR(E10&gt;=4,F10&gt;=4)),"H",IF(D10&gt;=7,"M",IF(AND(D10&gt;=4,E10&gt;=7,F10&gt;=7),"H",IF(AND(D10&gt;=4,OR(E10&gt;=7,F10&gt;=7)),"M",IF(AND(D10&gt;=4,E10&gt;=4,F10&gt;=4),"M",IF(AND(D10&lt;=3,E10&gt;=7,F10&gt;=7),"M","L")))))))</f>
        <v>M</v>
      </c>
      <c r="H10" s="8" t="s">
        <v>270</v>
      </c>
      <c r="I10" s="8" t="s">
        <v>271</v>
      </c>
      <c r="J10" s="16" t="s">
        <v>230</v>
      </c>
      <c r="K10" s="16" t="s">
        <v>241</v>
      </c>
      <c r="L10" s="8" t="s">
        <v>242</v>
      </c>
      <c r="M10" s="8" t="s">
        <v>272</v>
      </c>
      <c r="N10" s="8" t="s">
        <v>273</v>
      </c>
      <c r="O10" s="8" t="s">
        <v>234</v>
      </c>
      <c r="P10" s="8" t="s">
        <v>245</v>
      </c>
      <c r="Q10" s="27"/>
      <c r="R10" s="27"/>
      <c r="S10" s="27"/>
      <c r="T10" s="27" t="s">
        <v>236</v>
      </c>
    </row>
    <row r="11" customFormat="false" ht="96" hidden="false" customHeight="true" outlineLevel="0" collapsed="false">
      <c r="A11" s="8" t="s">
        <v>274</v>
      </c>
      <c r="B11" s="8" t="s">
        <v>275</v>
      </c>
      <c r="C11" s="8" t="s">
        <v>82</v>
      </c>
      <c r="D11" s="16" t="n">
        <v>7</v>
      </c>
      <c r="E11" s="16" t="n">
        <v>6</v>
      </c>
      <c r="F11" s="16" t="n">
        <v>7</v>
      </c>
      <c r="G11" s="26" t="str">
        <f aca="false">IF(D11&gt;=9,"H",IF(AND(D11&gt;=7,OR(E11&gt;=4,F11&gt;=4)),"H",IF(D11&gt;=7,"M",IF(AND(D11&gt;=4,E11&gt;=7,F11&gt;=7),"H",IF(AND(D11&gt;=4,OR(E11&gt;=7,F11&gt;=7)),"M",IF(AND(D11&gt;=4,E11&gt;=4,F11&gt;=4),"M",IF(AND(D11&lt;=3,E11&gt;=7,F11&gt;=7),"M","L")))))))</f>
        <v>H</v>
      </c>
      <c r="H11" s="8" t="s">
        <v>276</v>
      </c>
      <c r="I11" s="8" t="s">
        <v>277</v>
      </c>
      <c r="J11" s="16" t="s">
        <v>230</v>
      </c>
      <c r="K11" s="26" t="s">
        <v>152</v>
      </c>
      <c r="L11" s="8" t="s">
        <v>231</v>
      </c>
      <c r="M11" s="8" t="s">
        <v>278</v>
      </c>
      <c r="N11" s="8" t="s">
        <v>279</v>
      </c>
      <c r="O11" s="8" t="s">
        <v>234</v>
      </c>
      <c r="P11" s="8" t="s">
        <v>245</v>
      </c>
      <c r="Q11" s="27"/>
      <c r="R11" s="27"/>
      <c r="S11" s="27"/>
      <c r="T11" s="27" t="s">
        <v>236</v>
      </c>
    </row>
    <row r="12" customFormat="false" ht="96" hidden="false" customHeight="true" outlineLevel="0" collapsed="false">
      <c r="A12" s="8" t="s">
        <v>280</v>
      </c>
      <c r="B12" s="8" t="s">
        <v>281</v>
      </c>
      <c r="C12" s="8" t="s">
        <v>86</v>
      </c>
      <c r="D12" s="16" t="n">
        <v>7</v>
      </c>
      <c r="E12" s="16" t="n">
        <v>7</v>
      </c>
      <c r="F12" s="16" t="n">
        <v>6</v>
      </c>
      <c r="G12" s="26" t="str">
        <f aca="false">IF(D12&gt;=9,"H",IF(AND(D12&gt;=7,OR(E12&gt;=4,F12&gt;=4)),"H",IF(D12&gt;=7,"M",IF(AND(D12&gt;=4,E12&gt;=7,F12&gt;=7),"H",IF(AND(D12&gt;=4,OR(E12&gt;=7,F12&gt;=7)),"M",IF(AND(D12&gt;=4,E12&gt;=4,F12&gt;=4),"M",IF(AND(D12&lt;=3,E12&gt;=7,F12&gt;=7),"M","L")))))))</f>
        <v>H</v>
      </c>
      <c r="H12" s="8" t="s">
        <v>282</v>
      </c>
      <c r="I12" s="8" t="s">
        <v>283</v>
      </c>
      <c r="J12" s="16" t="s">
        <v>230</v>
      </c>
      <c r="K12" s="26" t="s">
        <v>152</v>
      </c>
      <c r="L12" s="8" t="s">
        <v>242</v>
      </c>
      <c r="M12" s="8" t="s">
        <v>284</v>
      </c>
      <c r="N12" s="8" t="s">
        <v>285</v>
      </c>
      <c r="O12" s="8" t="s">
        <v>234</v>
      </c>
      <c r="P12" s="8" t="s">
        <v>245</v>
      </c>
      <c r="Q12" s="27"/>
      <c r="R12" s="27"/>
      <c r="S12" s="27"/>
      <c r="T12" s="27" t="s">
        <v>236</v>
      </c>
    </row>
    <row r="13" customFormat="false" ht="96" hidden="false" customHeight="true" outlineLevel="0" collapsed="false">
      <c r="A13" s="8" t="s">
        <v>286</v>
      </c>
      <c r="B13" s="8" t="s">
        <v>287</v>
      </c>
      <c r="C13" s="8" t="s">
        <v>78</v>
      </c>
      <c r="D13" s="16" t="n">
        <v>8</v>
      </c>
      <c r="E13" s="16" t="n">
        <v>4</v>
      </c>
      <c r="F13" s="16" t="n">
        <v>6</v>
      </c>
      <c r="G13" s="26" t="str">
        <f aca="false">IF(D13&gt;=9,"H",IF(AND(D13&gt;=7,OR(E13&gt;=4,F13&gt;=4)),"H",IF(D13&gt;=7,"M",IF(AND(D13&gt;=4,E13&gt;=7,F13&gt;=7),"H",IF(AND(D13&gt;=4,OR(E13&gt;=7,F13&gt;=7)),"M",IF(AND(D13&gt;=4,E13&gt;=4,F13&gt;=4),"M",IF(AND(D13&lt;=3,E13&gt;=7,F13&gt;=7),"M","L")))))))</f>
        <v>H</v>
      </c>
      <c r="H13" s="8" t="s">
        <v>288</v>
      </c>
      <c r="I13" s="8" t="s">
        <v>289</v>
      </c>
      <c r="J13" s="16" t="s">
        <v>230</v>
      </c>
      <c r="K13" s="26" t="s">
        <v>152</v>
      </c>
      <c r="L13" s="8" t="s">
        <v>290</v>
      </c>
      <c r="M13" s="8" t="s">
        <v>291</v>
      </c>
      <c r="N13" s="8" t="s">
        <v>292</v>
      </c>
      <c r="O13" s="8" t="s">
        <v>266</v>
      </c>
      <c r="P13" s="8" t="s">
        <v>293</v>
      </c>
      <c r="Q13" s="27"/>
      <c r="R13" s="27"/>
      <c r="S13" s="27"/>
      <c r="T13" s="27" t="s">
        <v>236</v>
      </c>
    </row>
    <row r="14" customFormat="false" ht="96" hidden="false" customHeight="true" outlineLevel="0" collapsed="false">
      <c r="A14" s="8" t="s">
        <v>294</v>
      </c>
      <c r="B14" s="8" t="s">
        <v>295</v>
      </c>
      <c r="C14" s="8" t="s">
        <v>73</v>
      </c>
      <c r="D14" s="16" t="n">
        <v>5</v>
      </c>
      <c r="E14" s="16" t="n">
        <v>7</v>
      </c>
      <c r="F14" s="16" t="n">
        <v>6</v>
      </c>
      <c r="G14" s="25" t="str">
        <f aca="false">IF(D14&gt;=9,"H",IF(AND(D14&gt;=7,OR(E14&gt;=4,F14&gt;=4)),"H",IF(D14&gt;=7,"M",IF(AND(D14&gt;=4,E14&gt;=7,F14&gt;=7),"H",IF(AND(D14&gt;=4,OR(E14&gt;=7,F14&gt;=7)),"M",IF(AND(D14&gt;=4,E14&gt;=4,F14&gt;=4),"M",IF(AND(D14&lt;=3,E14&gt;=7,F14&gt;=7),"M","L")))))))</f>
        <v>M</v>
      </c>
      <c r="H14" s="8" t="s">
        <v>296</v>
      </c>
      <c r="I14" s="8" t="s">
        <v>297</v>
      </c>
      <c r="J14" s="16" t="s">
        <v>230</v>
      </c>
      <c r="K14" s="16" t="s">
        <v>241</v>
      </c>
      <c r="L14" s="8" t="s">
        <v>242</v>
      </c>
      <c r="M14" s="8" t="s">
        <v>298</v>
      </c>
      <c r="N14" s="8" t="s">
        <v>299</v>
      </c>
      <c r="O14" s="8" t="s">
        <v>234</v>
      </c>
      <c r="P14" s="8" t="s">
        <v>245</v>
      </c>
      <c r="Q14" s="27"/>
      <c r="R14" s="27"/>
      <c r="S14" s="27"/>
      <c r="T14" s="27" t="s">
        <v>236</v>
      </c>
    </row>
    <row r="15" customFormat="false" ht="96" hidden="false" customHeight="true" outlineLevel="0" collapsed="false">
      <c r="A15" s="8" t="s">
        <v>300</v>
      </c>
      <c r="B15" s="8" t="s">
        <v>301</v>
      </c>
      <c r="C15" s="8" t="s">
        <v>116</v>
      </c>
      <c r="D15" s="16" t="n">
        <v>6</v>
      </c>
      <c r="E15" s="16" t="n">
        <v>6</v>
      </c>
      <c r="F15" s="16" t="n">
        <v>7</v>
      </c>
      <c r="G15" s="25" t="str">
        <f aca="false">IF(D15&gt;=9,"H",IF(AND(D15&gt;=7,OR(E15&gt;=4,F15&gt;=4)),"H",IF(D15&gt;=7,"M",IF(AND(D15&gt;=4,E15&gt;=7,F15&gt;=7),"H",IF(AND(D15&gt;=4,OR(E15&gt;=7,F15&gt;=7)),"M",IF(AND(D15&gt;=4,E15&gt;=4,F15&gt;=4),"M",IF(AND(D15&lt;=3,E15&gt;=7,F15&gt;=7),"M","L")))))))</f>
        <v>M</v>
      </c>
      <c r="H15" s="8" t="s">
        <v>302</v>
      </c>
      <c r="I15" s="8" t="s">
        <v>303</v>
      </c>
      <c r="J15" s="16" t="s">
        <v>230</v>
      </c>
      <c r="K15" s="16" t="s">
        <v>241</v>
      </c>
      <c r="L15" s="8" t="s">
        <v>231</v>
      </c>
      <c r="M15" s="8" t="s">
        <v>304</v>
      </c>
      <c r="N15" s="8" t="s">
        <v>305</v>
      </c>
      <c r="O15" s="8" t="s">
        <v>234</v>
      </c>
      <c r="P15" s="8" t="s">
        <v>306</v>
      </c>
      <c r="Q15" s="27"/>
      <c r="R15" s="27"/>
      <c r="S15" s="27"/>
      <c r="T15" s="27" t="s">
        <v>236</v>
      </c>
    </row>
    <row r="16" customFormat="false" ht="96" hidden="false" customHeight="true" outlineLevel="0" collapsed="false">
      <c r="A16" s="8" t="s">
        <v>307</v>
      </c>
      <c r="B16" s="8" t="s">
        <v>308</v>
      </c>
      <c r="C16" s="8" t="s">
        <v>73</v>
      </c>
      <c r="D16" s="16" t="n">
        <v>7</v>
      </c>
      <c r="E16" s="16" t="n">
        <v>5</v>
      </c>
      <c r="F16" s="16" t="n">
        <v>6</v>
      </c>
      <c r="G16" s="26" t="str">
        <f aca="false">IF(D16&gt;=9,"H",IF(AND(D16&gt;=7,OR(E16&gt;=4,F16&gt;=4)),"H",IF(D16&gt;=7,"M",IF(AND(D16&gt;=4,E16&gt;=7,F16&gt;=7),"H",IF(AND(D16&gt;=4,OR(E16&gt;=7,F16&gt;=7)),"M",IF(AND(D16&gt;=4,E16&gt;=4,F16&gt;=4),"M",IF(AND(D16&lt;=3,E16&gt;=7,F16&gt;=7),"M","L")))))))</f>
        <v>H</v>
      </c>
      <c r="H16" s="8" t="s">
        <v>309</v>
      </c>
      <c r="I16" s="8" t="s">
        <v>310</v>
      </c>
      <c r="J16" s="16" t="s">
        <v>230</v>
      </c>
      <c r="K16" s="26" t="s">
        <v>152</v>
      </c>
      <c r="L16" s="8" t="s">
        <v>242</v>
      </c>
      <c r="M16" s="8" t="s">
        <v>311</v>
      </c>
      <c r="N16" s="8" t="s">
        <v>312</v>
      </c>
      <c r="O16" s="8" t="s">
        <v>234</v>
      </c>
      <c r="P16" s="8" t="s">
        <v>245</v>
      </c>
      <c r="Q16" s="27"/>
      <c r="R16" s="27"/>
      <c r="S16" s="27"/>
      <c r="T16" s="27" t="s">
        <v>236</v>
      </c>
    </row>
    <row r="17" customFormat="false" ht="96" hidden="false" customHeight="true" outlineLevel="0" collapsed="false">
      <c r="A17" s="8" t="s">
        <v>313</v>
      </c>
      <c r="B17" s="8" t="s">
        <v>314</v>
      </c>
      <c r="C17" s="8" t="s">
        <v>100</v>
      </c>
      <c r="D17" s="16" t="n">
        <v>6</v>
      </c>
      <c r="E17" s="16" t="n">
        <v>6</v>
      </c>
      <c r="F17" s="16" t="n">
        <v>6</v>
      </c>
      <c r="G17" s="25" t="str">
        <f aca="false">IF(D17&gt;=9,"H",IF(AND(D17&gt;=7,OR(E17&gt;=4,F17&gt;=4)),"H",IF(D17&gt;=7,"M",IF(AND(D17&gt;=4,E17&gt;=7,F17&gt;=7),"H",IF(AND(D17&gt;=4,OR(E17&gt;=7,F17&gt;=7)),"M",IF(AND(D17&gt;=4,E17&gt;=4,F17&gt;=4),"M",IF(AND(D17&lt;=3,E17&gt;=7,F17&gt;=7),"M","L")))))))</f>
        <v>M</v>
      </c>
      <c r="H17" s="8" t="s">
        <v>315</v>
      </c>
      <c r="I17" s="8" t="s">
        <v>316</v>
      </c>
      <c r="J17" s="16" t="s">
        <v>230</v>
      </c>
      <c r="K17" s="16" t="s">
        <v>241</v>
      </c>
      <c r="L17" s="8" t="s">
        <v>290</v>
      </c>
      <c r="M17" s="8" t="s">
        <v>317</v>
      </c>
      <c r="N17" s="8" t="s">
        <v>318</v>
      </c>
      <c r="O17" s="8" t="s">
        <v>319</v>
      </c>
      <c r="P17" s="8" t="s">
        <v>320</v>
      </c>
      <c r="Q17" s="27"/>
      <c r="R17" s="27"/>
      <c r="S17" s="27"/>
      <c r="T17" s="27" t="s">
        <v>236</v>
      </c>
    </row>
    <row r="18" customFormat="false" ht="96" hidden="false" customHeight="true" outlineLevel="0" collapsed="false">
      <c r="A18" s="8" t="s">
        <v>321</v>
      </c>
      <c r="B18" s="8" t="s">
        <v>322</v>
      </c>
      <c r="C18" s="8" t="s">
        <v>86</v>
      </c>
      <c r="D18" s="16" t="n">
        <v>7</v>
      </c>
      <c r="E18" s="16" t="n">
        <v>5</v>
      </c>
      <c r="F18" s="16" t="n">
        <v>7</v>
      </c>
      <c r="G18" s="26" t="str">
        <f aca="false">IF(D18&gt;=9,"H",IF(AND(D18&gt;=7,OR(E18&gt;=4,F18&gt;=4)),"H",IF(D18&gt;=7,"M",IF(AND(D18&gt;=4,E18&gt;=7,F18&gt;=7),"H",IF(AND(D18&gt;=4,OR(E18&gt;=7,F18&gt;=7)),"M",IF(AND(D18&gt;=4,E18&gt;=4,F18&gt;=4),"M",IF(AND(D18&lt;=3,E18&gt;=7,F18&gt;=7),"M","L")))))))</f>
        <v>H</v>
      </c>
      <c r="H18" s="8" t="s">
        <v>323</v>
      </c>
      <c r="I18" s="8" t="s">
        <v>324</v>
      </c>
      <c r="J18" s="16" t="s">
        <v>230</v>
      </c>
      <c r="K18" s="26" t="s">
        <v>152</v>
      </c>
      <c r="L18" s="8" t="s">
        <v>231</v>
      </c>
      <c r="M18" s="8" t="s">
        <v>325</v>
      </c>
      <c r="N18" s="8" t="s">
        <v>326</v>
      </c>
      <c r="O18" s="8" t="s">
        <v>234</v>
      </c>
      <c r="P18" s="8" t="s">
        <v>245</v>
      </c>
      <c r="Q18" s="27"/>
      <c r="R18" s="27"/>
      <c r="S18" s="27"/>
      <c r="T18" s="27" t="s">
        <v>236</v>
      </c>
    </row>
  </sheetData>
  <mergeCells count="3">
    <mergeCell ref="A1:T1"/>
    <mergeCell ref="A2:T2"/>
    <mergeCell ref="A3:T3"/>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24"/>
    <col collapsed="false" customWidth="true" hidden="false" outlineLevel="0" max="2" min="2" style="0" width="46"/>
    <col collapsed="false" customWidth="true" hidden="false" outlineLevel="0" max="3" min="3" style="0" width="12"/>
    <col collapsed="false" customWidth="true" hidden="false" outlineLevel="0" max="6" min="4" style="0" width="8"/>
    <col collapsed="false" customWidth="true" hidden="false" outlineLevel="0" max="7" min="7" style="0" width="10"/>
    <col collapsed="false" customWidth="true" hidden="false" outlineLevel="0" max="8" min="8" style="0" width="48"/>
    <col collapsed="false" customWidth="true" hidden="false" outlineLevel="0" max="9" min="9" style="0" width="46"/>
    <col collapsed="false" customWidth="true" hidden="false" outlineLevel="0" max="10" min="10" style="0" width="10"/>
    <col collapsed="false" customWidth="true" hidden="false" outlineLevel="0" max="11" min="11" style="0" width="12"/>
    <col collapsed="false" customWidth="true" hidden="false" outlineLevel="0" max="12" min="12" style="0" width="20"/>
    <col collapsed="false" customWidth="true" hidden="false" outlineLevel="0" max="13" min="13" style="0" width="50"/>
    <col collapsed="false" customWidth="true" hidden="false" outlineLevel="0" max="14" min="14" style="0" width="44"/>
    <col collapsed="false" customWidth="true" hidden="false" outlineLevel="0" max="15" min="15" style="0" width="20"/>
    <col collapsed="false" customWidth="true" hidden="false" outlineLevel="0" max="16" min="16" style="0" width="22"/>
    <col collapsed="false" customWidth="true" hidden="false" outlineLevel="0" max="18" min="17" style="0" width="14"/>
    <col collapsed="false" customWidth="true" hidden="false" outlineLevel="0" max="19" min="19" style="0" width="16"/>
    <col collapsed="false" customWidth="true" hidden="false" outlineLevel="0" max="20" min="20" style="0" width="14"/>
  </cols>
  <sheetData>
    <row r="1" customFormat="false" ht="33.75" hidden="false" customHeight="true" outlineLevel="0" collapsed="false">
      <c r="A1" s="1" t="s">
        <v>327</v>
      </c>
      <c r="B1" s="1"/>
      <c r="C1" s="1"/>
      <c r="D1" s="1"/>
      <c r="E1" s="1"/>
      <c r="F1" s="1"/>
      <c r="G1" s="1"/>
      <c r="H1" s="1"/>
      <c r="I1" s="1"/>
      <c r="J1" s="1"/>
      <c r="K1" s="1"/>
      <c r="L1" s="1"/>
      <c r="M1" s="1"/>
      <c r="N1" s="1"/>
      <c r="O1" s="1"/>
      <c r="P1" s="1"/>
      <c r="Q1" s="1"/>
      <c r="R1" s="1"/>
      <c r="S1" s="1"/>
      <c r="T1" s="1"/>
    </row>
    <row r="2" customFormat="false" ht="27.75" hidden="false" customHeight="true" outlineLevel="0" collapsed="false">
      <c r="A2" s="2" t="s">
        <v>1</v>
      </c>
      <c r="B2" s="2"/>
      <c r="C2" s="2"/>
      <c r="D2" s="2"/>
      <c r="E2" s="2"/>
      <c r="F2" s="2"/>
      <c r="G2" s="2"/>
      <c r="H2" s="2"/>
      <c r="I2" s="2"/>
      <c r="J2" s="2"/>
      <c r="K2" s="2"/>
      <c r="L2" s="2"/>
      <c r="M2" s="2"/>
      <c r="N2" s="2"/>
      <c r="O2" s="2"/>
      <c r="P2" s="2"/>
      <c r="Q2" s="2"/>
      <c r="R2" s="2"/>
      <c r="S2" s="2"/>
      <c r="T2" s="2"/>
    </row>
    <row r="3" customFormat="false" ht="42" hidden="false" customHeight="true" outlineLevel="0" collapsed="false">
      <c r="A3" s="20" t="s">
        <v>204</v>
      </c>
      <c r="B3" s="20"/>
      <c r="C3" s="20"/>
      <c r="D3" s="20"/>
      <c r="E3" s="20"/>
      <c r="F3" s="20"/>
      <c r="G3" s="20"/>
      <c r="H3" s="20"/>
      <c r="I3" s="20"/>
      <c r="J3" s="20"/>
      <c r="K3" s="20"/>
      <c r="L3" s="20"/>
      <c r="M3" s="20"/>
      <c r="N3" s="20"/>
      <c r="O3" s="20"/>
      <c r="P3" s="20"/>
      <c r="Q3" s="20"/>
      <c r="R3" s="20"/>
      <c r="S3" s="20"/>
      <c r="T3" s="20"/>
    </row>
    <row r="4" customFormat="false" ht="36" hidden="false" customHeight="true" outlineLevel="0" collapsed="false">
      <c r="A4" s="15" t="s">
        <v>205</v>
      </c>
      <c r="B4" s="15" t="s">
        <v>206</v>
      </c>
      <c r="C4" s="15" t="s">
        <v>207</v>
      </c>
      <c r="D4" s="15" t="s">
        <v>208</v>
      </c>
      <c r="E4" s="15" t="s">
        <v>209</v>
      </c>
      <c r="F4" s="15" t="s">
        <v>210</v>
      </c>
      <c r="G4" s="15" t="s">
        <v>211</v>
      </c>
      <c r="H4" s="15" t="s">
        <v>212</v>
      </c>
      <c r="I4" s="15" t="s">
        <v>213</v>
      </c>
      <c r="J4" s="15" t="s">
        <v>214</v>
      </c>
      <c r="K4" s="15" t="s">
        <v>215</v>
      </c>
      <c r="L4" s="15" t="s">
        <v>216</v>
      </c>
      <c r="M4" s="15" t="s">
        <v>217</v>
      </c>
      <c r="N4" s="15" t="s">
        <v>218</v>
      </c>
      <c r="O4" s="15" t="s">
        <v>219</v>
      </c>
      <c r="P4" s="15" t="s">
        <v>220</v>
      </c>
      <c r="Q4" s="15" t="s">
        <v>221</v>
      </c>
      <c r="R4" s="15" t="s">
        <v>222</v>
      </c>
      <c r="S4" s="15" t="s">
        <v>223</v>
      </c>
      <c r="T4" s="15" t="s">
        <v>224</v>
      </c>
    </row>
    <row r="5" customFormat="false" ht="96" hidden="false" customHeight="true" outlineLevel="0" collapsed="false">
      <c r="A5" s="8" t="s">
        <v>328</v>
      </c>
      <c r="B5" s="8" t="s">
        <v>329</v>
      </c>
      <c r="C5" s="8" t="s">
        <v>330</v>
      </c>
      <c r="D5" s="16" t="n">
        <v>9</v>
      </c>
      <c r="E5" s="16" t="n">
        <v>7</v>
      </c>
      <c r="F5" s="16" t="n">
        <v>7</v>
      </c>
      <c r="G5" s="26" t="str">
        <f aca="false">IF(D5&gt;=9,"H",IF(AND(D5&gt;=7,OR(E5&gt;=4,F5&gt;=4)),"H",IF(D5&gt;=7,"M",IF(AND(D5&gt;=4,E5&gt;=7,F5&gt;=7),"H",IF(AND(D5&gt;=4,OR(E5&gt;=7,F5&gt;=7)),"M",IF(AND(D5&gt;=4,E5&gt;=4,F5&gt;=4),"M",IF(AND(D5&lt;=3,E5&gt;=7,F5&gt;=7),"M","L")))))))</f>
        <v>H</v>
      </c>
      <c r="H5" s="8" t="s">
        <v>331</v>
      </c>
      <c r="I5" s="8" t="s">
        <v>332</v>
      </c>
      <c r="J5" s="16" t="s">
        <v>230</v>
      </c>
      <c r="K5" s="26" t="s">
        <v>152</v>
      </c>
      <c r="L5" s="8" t="s">
        <v>242</v>
      </c>
      <c r="M5" s="8" t="s">
        <v>333</v>
      </c>
      <c r="N5" s="8" t="s">
        <v>334</v>
      </c>
      <c r="O5" s="8" t="s">
        <v>319</v>
      </c>
      <c r="P5" s="8" t="s">
        <v>320</v>
      </c>
      <c r="Q5" s="27"/>
      <c r="R5" s="27"/>
      <c r="S5" s="27"/>
      <c r="T5" s="27" t="s">
        <v>236</v>
      </c>
    </row>
    <row r="6" customFormat="false" ht="96" hidden="false" customHeight="true" outlineLevel="0" collapsed="false">
      <c r="A6" s="8" t="s">
        <v>335</v>
      </c>
      <c r="B6" s="8" t="s">
        <v>336</v>
      </c>
      <c r="C6" s="8" t="s">
        <v>100</v>
      </c>
      <c r="D6" s="16" t="n">
        <v>9</v>
      </c>
      <c r="E6" s="16" t="n">
        <v>5</v>
      </c>
      <c r="F6" s="16" t="n">
        <v>6</v>
      </c>
      <c r="G6" s="26" t="str">
        <f aca="false">IF(D6&gt;=9,"H",IF(AND(D6&gt;=7,OR(E6&gt;=4,F6&gt;=4)),"H",IF(D6&gt;=7,"M",IF(AND(D6&gt;=4,E6&gt;=7,F6&gt;=7),"H",IF(AND(D6&gt;=4,OR(E6&gt;=7,F6&gt;=7)),"M",IF(AND(D6&gt;=4,E6&gt;=4,F6&gt;=4),"M",IF(AND(D6&lt;=3,E6&gt;=7,F6&gt;=7),"M","L")))))))</f>
        <v>H</v>
      </c>
      <c r="H6" s="8" t="s">
        <v>337</v>
      </c>
      <c r="I6" s="8" t="s">
        <v>338</v>
      </c>
      <c r="J6" s="16" t="s">
        <v>230</v>
      </c>
      <c r="K6" s="26" t="s">
        <v>152</v>
      </c>
      <c r="L6" s="8" t="s">
        <v>290</v>
      </c>
      <c r="M6" s="8" t="s">
        <v>339</v>
      </c>
      <c r="N6" s="8" t="s">
        <v>340</v>
      </c>
      <c r="O6" s="8" t="s">
        <v>319</v>
      </c>
      <c r="P6" s="8" t="s">
        <v>320</v>
      </c>
      <c r="Q6" s="27"/>
      <c r="R6" s="27"/>
      <c r="S6" s="27"/>
      <c r="T6" s="27" t="s">
        <v>236</v>
      </c>
    </row>
    <row r="7" customFormat="false" ht="96" hidden="false" customHeight="true" outlineLevel="0" collapsed="false">
      <c r="A7" s="8" t="s">
        <v>341</v>
      </c>
      <c r="B7" s="8" t="s">
        <v>342</v>
      </c>
      <c r="C7" s="8" t="s">
        <v>91</v>
      </c>
      <c r="D7" s="16" t="n">
        <v>9</v>
      </c>
      <c r="E7" s="16" t="n">
        <v>6</v>
      </c>
      <c r="F7" s="16" t="n">
        <v>7</v>
      </c>
      <c r="G7" s="26" t="str">
        <f aca="false">IF(D7&gt;=9,"H",IF(AND(D7&gt;=7,OR(E7&gt;=4,F7&gt;=4)),"H",IF(D7&gt;=7,"M",IF(AND(D7&gt;=4,E7&gt;=7,F7&gt;=7),"H",IF(AND(D7&gt;=4,OR(E7&gt;=7,F7&gt;=7)),"M",IF(AND(D7&gt;=4,E7&gt;=4,F7&gt;=4),"M",IF(AND(D7&lt;=3,E7&gt;=7,F7&gt;=7),"M","L")))))))</f>
        <v>H</v>
      </c>
      <c r="H7" s="8" t="s">
        <v>343</v>
      </c>
      <c r="I7" s="8" t="s">
        <v>344</v>
      </c>
      <c r="J7" s="16" t="s">
        <v>230</v>
      </c>
      <c r="K7" s="26" t="s">
        <v>152</v>
      </c>
      <c r="L7" s="8" t="s">
        <v>290</v>
      </c>
      <c r="M7" s="8" t="s">
        <v>345</v>
      </c>
      <c r="N7" s="8" t="s">
        <v>346</v>
      </c>
      <c r="O7" s="8" t="s">
        <v>319</v>
      </c>
      <c r="P7" s="8" t="s">
        <v>320</v>
      </c>
      <c r="Q7" s="27"/>
      <c r="R7" s="27"/>
      <c r="S7" s="27"/>
      <c r="T7" s="27" t="s">
        <v>236</v>
      </c>
    </row>
    <row r="8" customFormat="false" ht="96" hidden="false" customHeight="true" outlineLevel="0" collapsed="false">
      <c r="A8" s="8" t="s">
        <v>347</v>
      </c>
      <c r="B8" s="8" t="s">
        <v>348</v>
      </c>
      <c r="C8" s="8" t="s">
        <v>73</v>
      </c>
      <c r="D8" s="16" t="n">
        <v>9</v>
      </c>
      <c r="E8" s="16" t="n">
        <v>7</v>
      </c>
      <c r="F8" s="16" t="n">
        <v>6</v>
      </c>
      <c r="G8" s="26" t="str">
        <f aca="false">IF(D8&gt;=9,"H",IF(AND(D8&gt;=7,OR(E8&gt;=4,F8&gt;=4)),"H",IF(D8&gt;=7,"M",IF(AND(D8&gt;=4,E8&gt;=7,F8&gt;=7),"H",IF(AND(D8&gt;=4,OR(E8&gt;=7,F8&gt;=7)),"M",IF(AND(D8&gt;=4,E8&gt;=4,F8&gt;=4),"M",IF(AND(D8&lt;=3,E8&gt;=7,F8&gt;=7),"M","L")))))))</f>
        <v>H</v>
      </c>
      <c r="H8" s="8" t="s">
        <v>349</v>
      </c>
      <c r="I8" s="8" t="s">
        <v>350</v>
      </c>
      <c r="J8" s="16" t="s">
        <v>230</v>
      </c>
      <c r="K8" s="26" t="s">
        <v>152</v>
      </c>
      <c r="L8" s="8" t="s">
        <v>242</v>
      </c>
      <c r="M8" s="8" t="s">
        <v>351</v>
      </c>
      <c r="N8" s="8" t="s">
        <v>352</v>
      </c>
      <c r="O8" s="8" t="s">
        <v>319</v>
      </c>
      <c r="P8" s="8" t="s">
        <v>320</v>
      </c>
      <c r="Q8" s="27"/>
      <c r="R8" s="27"/>
      <c r="S8" s="27"/>
      <c r="T8" s="27" t="s">
        <v>236</v>
      </c>
    </row>
    <row r="9" customFormat="false" ht="96" hidden="false" customHeight="true" outlineLevel="0" collapsed="false">
      <c r="A9" s="8" t="s">
        <v>353</v>
      </c>
      <c r="B9" s="8" t="s">
        <v>354</v>
      </c>
      <c r="C9" s="8" t="s">
        <v>86</v>
      </c>
      <c r="D9" s="16" t="n">
        <v>9</v>
      </c>
      <c r="E9" s="16" t="n">
        <v>6</v>
      </c>
      <c r="F9" s="16" t="n">
        <v>6</v>
      </c>
      <c r="G9" s="26" t="str">
        <f aca="false">IF(D9&gt;=9,"H",IF(AND(D9&gt;=7,OR(E9&gt;=4,F9&gt;=4)),"H",IF(D9&gt;=7,"M",IF(AND(D9&gt;=4,E9&gt;=7,F9&gt;=7),"H",IF(AND(D9&gt;=4,OR(E9&gt;=7,F9&gt;=7)),"M",IF(AND(D9&gt;=4,E9&gt;=4,F9&gt;=4),"M",IF(AND(D9&lt;=3,E9&gt;=7,F9&gt;=7),"M","L")))))))</f>
        <v>H</v>
      </c>
      <c r="H9" s="8" t="s">
        <v>355</v>
      </c>
      <c r="I9" s="8" t="s">
        <v>356</v>
      </c>
      <c r="J9" s="16" t="s">
        <v>230</v>
      </c>
      <c r="K9" s="26" t="s">
        <v>152</v>
      </c>
      <c r="L9" s="8" t="s">
        <v>242</v>
      </c>
      <c r="M9" s="8" t="s">
        <v>357</v>
      </c>
      <c r="N9" s="8" t="s">
        <v>358</v>
      </c>
      <c r="O9" s="8" t="s">
        <v>319</v>
      </c>
      <c r="P9" s="8" t="s">
        <v>359</v>
      </c>
      <c r="Q9" s="27"/>
      <c r="R9" s="27"/>
      <c r="S9" s="27"/>
      <c r="T9" s="27" t="s">
        <v>236</v>
      </c>
    </row>
    <row r="10" customFormat="false" ht="96" hidden="false" customHeight="true" outlineLevel="0" collapsed="false">
      <c r="A10" s="8" t="s">
        <v>360</v>
      </c>
      <c r="B10" s="8" t="s">
        <v>361</v>
      </c>
      <c r="C10" s="8" t="s">
        <v>103</v>
      </c>
      <c r="D10" s="16" t="n">
        <v>8</v>
      </c>
      <c r="E10" s="16" t="n">
        <v>7</v>
      </c>
      <c r="F10" s="16" t="n">
        <v>7</v>
      </c>
      <c r="G10" s="26" t="str">
        <f aca="false">IF(D10&gt;=9,"H",IF(AND(D10&gt;=7,OR(E10&gt;=4,F10&gt;=4)),"H",IF(D10&gt;=7,"M",IF(AND(D10&gt;=4,E10&gt;=7,F10&gt;=7),"H",IF(AND(D10&gt;=4,OR(E10&gt;=7,F10&gt;=7)),"M",IF(AND(D10&gt;=4,E10&gt;=4,F10&gt;=4),"M",IF(AND(D10&lt;=3,E10&gt;=7,F10&gt;=7),"M","L")))))))</f>
        <v>H</v>
      </c>
      <c r="H10" s="8" t="s">
        <v>362</v>
      </c>
      <c r="I10" s="8" t="s">
        <v>363</v>
      </c>
      <c r="J10" s="16" t="s">
        <v>230</v>
      </c>
      <c r="K10" s="26" t="s">
        <v>152</v>
      </c>
      <c r="L10" s="8" t="s">
        <v>242</v>
      </c>
      <c r="M10" s="8" t="s">
        <v>364</v>
      </c>
      <c r="N10" s="8" t="s">
        <v>365</v>
      </c>
      <c r="O10" s="8" t="s">
        <v>319</v>
      </c>
      <c r="P10" s="8" t="s">
        <v>320</v>
      </c>
      <c r="Q10" s="27"/>
      <c r="R10" s="27"/>
      <c r="S10" s="27"/>
      <c r="T10" s="27" t="s">
        <v>236</v>
      </c>
    </row>
    <row r="11" customFormat="false" ht="96" hidden="false" customHeight="true" outlineLevel="0" collapsed="false">
      <c r="A11" s="8" t="s">
        <v>366</v>
      </c>
      <c r="B11" s="8" t="s">
        <v>367</v>
      </c>
      <c r="C11" s="8" t="s">
        <v>116</v>
      </c>
      <c r="D11" s="16" t="n">
        <v>8</v>
      </c>
      <c r="E11" s="16" t="n">
        <v>6</v>
      </c>
      <c r="F11" s="16" t="n">
        <v>6</v>
      </c>
      <c r="G11" s="26" t="str">
        <f aca="false">IF(D11&gt;=9,"H",IF(AND(D11&gt;=7,OR(E11&gt;=4,F11&gt;=4)),"H",IF(D11&gt;=7,"M",IF(AND(D11&gt;=4,E11&gt;=7,F11&gt;=7),"H",IF(AND(D11&gt;=4,OR(E11&gt;=7,F11&gt;=7)),"M",IF(AND(D11&gt;=4,E11&gt;=4,F11&gt;=4),"M",IF(AND(D11&lt;=3,E11&gt;=7,F11&gt;=7),"M","L")))))))</f>
        <v>H</v>
      </c>
      <c r="H11" s="8" t="s">
        <v>368</v>
      </c>
      <c r="I11" s="8" t="s">
        <v>369</v>
      </c>
      <c r="J11" s="16" t="s">
        <v>230</v>
      </c>
      <c r="K11" s="26" t="s">
        <v>152</v>
      </c>
      <c r="L11" s="8" t="s">
        <v>290</v>
      </c>
      <c r="M11" s="8" t="s">
        <v>370</v>
      </c>
      <c r="N11" s="8" t="s">
        <v>371</v>
      </c>
      <c r="O11" s="8" t="s">
        <v>319</v>
      </c>
      <c r="P11" s="8" t="s">
        <v>320</v>
      </c>
      <c r="Q11" s="27"/>
      <c r="R11" s="27"/>
      <c r="S11" s="27"/>
      <c r="T11" s="27" t="s">
        <v>236</v>
      </c>
    </row>
    <row r="12" customFormat="false" ht="96" hidden="false" customHeight="true" outlineLevel="0" collapsed="false">
      <c r="A12" s="8" t="s">
        <v>372</v>
      </c>
      <c r="B12" s="8" t="s">
        <v>373</v>
      </c>
      <c r="C12" s="8" t="s">
        <v>96</v>
      </c>
      <c r="D12" s="16" t="n">
        <v>6</v>
      </c>
      <c r="E12" s="16" t="n">
        <v>5</v>
      </c>
      <c r="F12" s="16" t="n">
        <v>6</v>
      </c>
      <c r="G12" s="25" t="str">
        <f aca="false">IF(D12&gt;=9,"H",IF(AND(D12&gt;=7,OR(E12&gt;=4,F12&gt;=4)),"H",IF(D12&gt;=7,"M",IF(AND(D12&gt;=4,E12&gt;=7,F12&gt;=7),"H",IF(AND(D12&gt;=4,OR(E12&gt;=7,F12&gt;=7)),"M",IF(AND(D12&gt;=4,E12&gt;=4,F12&gt;=4),"M",IF(AND(D12&lt;=3,E12&gt;=7,F12&gt;=7),"M","L")))))))</f>
        <v>M</v>
      </c>
      <c r="H12" s="8" t="s">
        <v>374</v>
      </c>
      <c r="I12" s="8" t="s">
        <v>375</v>
      </c>
      <c r="J12" s="16" t="s">
        <v>230</v>
      </c>
      <c r="K12" s="16" t="s">
        <v>241</v>
      </c>
      <c r="L12" s="8" t="s">
        <v>242</v>
      </c>
      <c r="M12" s="8" t="s">
        <v>376</v>
      </c>
      <c r="N12" s="8" t="s">
        <v>377</v>
      </c>
      <c r="O12" s="8" t="s">
        <v>319</v>
      </c>
      <c r="P12" s="8" t="s">
        <v>320</v>
      </c>
      <c r="Q12" s="27"/>
      <c r="R12" s="27"/>
      <c r="S12" s="27"/>
      <c r="T12" s="27" t="s">
        <v>236</v>
      </c>
    </row>
    <row r="13" customFormat="false" ht="96" hidden="false" customHeight="true" outlineLevel="0" collapsed="false">
      <c r="A13" s="8" t="s">
        <v>378</v>
      </c>
      <c r="B13" s="8" t="s">
        <v>379</v>
      </c>
      <c r="C13" s="8" t="s">
        <v>100</v>
      </c>
      <c r="D13" s="16" t="n">
        <v>8</v>
      </c>
      <c r="E13" s="16" t="n">
        <v>5</v>
      </c>
      <c r="F13" s="16" t="n">
        <v>6</v>
      </c>
      <c r="G13" s="26" t="str">
        <f aca="false">IF(D13&gt;=9,"H",IF(AND(D13&gt;=7,OR(E13&gt;=4,F13&gt;=4)),"H",IF(D13&gt;=7,"M",IF(AND(D13&gt;=4,E13&gt;=7,F13&gt;=7),"H",IF(AND(D13&gt;=4,OR(E13&gt;=7,F13&gt;=7)),"M",IF(AND(D13&gt;=4,E13&gt;=4,F13&gt;=4),"M",IF(AND(D13&lt;=3,E13&gt;=7,F13&gt;=7),"M","L")))))))</f>
        <v>H</v>
      </c>
      <c r="H13" s="8" t="s">
        <v>380</v>
      </c>
      <c r="I13" s="8" t="s">
        <v>381</v>
      </c>
      <c r="J13" s="16" t="s">
        <v>230</v>
      </c>
      <c r="K13" s="26" t="s">
        <v>152</v>
      </c>
      <c r="L13" s="8" t="s">
        <v>242</v>
      </c>
      <c r="M13" s="8" t="s">
        <v>382</v>
      </c>
      <c r="N13" s="8" t="s">
        <v>383</v>
      </c>
      <c r="O13" s="8" t="s">
        <v>319</v>
      </c>
      <c r="P13" s="8" t="s">
        <v>320</v>
      </c>
      <c r="Q13" s="27"/>
      <c r="R13" s="27"/>
      <c r="S13" s="27"/>
      <c r="T13" s="27" t="s">
        <v>236</v>
      </c>
    </row>
    <row r="14" customFormat="false" ht="96" hidden="false" customHeight="true" outlineLevel="0" collapsed="false">
      <c r="A14" s="8" t="s">
        <v>384</v>
      </c>
      <c r="B14" s="8" t="s">
        <v>385</v>
      </c>
      <c r="C14" s="8" t="s">
        <v>111</v>
      </c>
      <c r="D14" s="16" t="n">
        <v>6</v>
      </c>
      <c r="E14" s="16" t="n">
        <v>6</v>
      </c>
      <c r="F14" s="16" t="n">
        <v>7</v>
      </c>
      <c r="G14" s="25" t="str">
        <f aca="false">IF(D14&gt;=9,"H",IF(AND(D14&gt;=7,OR(E14&gt;=4,F14&gt;=4)),"H",IF(D14&gt;=7,"M",IF(AND(D14&gt;=4,E14&gt;=7,F14&gt;=7),"H",IF(AND(D14&gt;=4,OR(E14&gt;=7,F14&gt;=7)),"M",IF(AND(D14&gt;=4,E14&gt;=4,F14&gt;=4),"M",IF(AND(D14&lt;=3,E14&gt;=7,F14&gt;=7),"M","L")))))))</f>
        <v>M</v>
      </c>
      <c r="H14" s="8" t="s">
        <v>386</v>
      </c>
      <c r="I14" s="8" t="s">
        <v>387</v>
      </c>
      <c r="J14" s="16" t="s">
        <v>230</v>
      </c>
      <c r="K14" s="16" t="s">
        <v>241</v>
      </c>
      <c r="L14" s="8" t="s">
        <v>242</v>
      </c>
      <c r="M14" s="8" t="s">
        <v>388</v>
      </c>
      <c r="N14" s="8" t="s">
        <v>389</v>
      </c>
      <c r="O14" s="8" t="s">
        <v>319</v>
      </c>
      <c r="P14" s="8" t="s">
        <v>320</v>
      </c>
      <c r="Q14" s="27"/>
      <c r="R14" s="27"/>
      <c r="S14" s="27"/>
      <c r="T14" s="27" t="s">
        <v>236</v>
      </c>
    </row>
    <row r="15" customFormat="false" ht="96" hidden="false" customHeight="true" outlineLevel="0" collapsed="false">
      <c r="A15" s="8" t="s">
        <v>390</v>
      </c>
      <c r="B15" s="8" t="s">
        <v>391</v>
      </c>
      <c r="C15" s="8" t="s">
        <v>96</v>
      </c>
      <c r="D15" s="16" t="n">
        <v>7</v>
      </c>
      <c r="E15" s="16" t="n">
        <v>5</v>
      </c>
      <c r="F15" s="16" t="n">
        <v>6</v>
      </c>
      <c r="G15" s="26" t="str">
        <f aca="false">IF(D15&gt;=9,"H",IF(AND(D15&gt;=7,OR(E15&gt;=4,F15&gt;=4)),"H",IF(D15&gt;=7,"M",IF(AND(D15&gt;=4,E15&gt;=7,F15&gt;=7),"H",IF(AND(D15&gt;=4,OR(E15&gt;=7,F15&gt;=7)),"M",IF(AND(D15&gt;=4,E15&gt;=4,F15&gt;=4),"M",IF(AND(D15&lt;=3,E15&gt;=7,F15&gt;=7),"M","L")))))))</f>
        <v>H</v>
      </c>
      <c r="H15" s="8" t="s">
        <v>392</v>
      </c>
      <c r="I15" s="8" t="s">
        <v>393</v>
      </c>
      <c r="J15" s="16" t="s">
        <v>230</v>
      </c>
      <c r="K15" s="16" t="s">
        <v>241</v>
      </c>
      <c r="L15" s="8" t="s">
        <v>242</v>
      </c>
      <c r="M15" s="8" t="s">
        <v>394</v>
      </c>
      <c r="N15" s="8" t="s">
        <v>395</v>
      </c>
      <c r="O15" s="8" t="s">
        <v>319</v>
      </c>
      <c r="P15" s="8" t="s">
        <v>320</v>
      </c>
      <c r="Q15" s="27"/>
      <c r="R15" s="27"/>
      <c r="S15" s="27"/>
      <c r="T15" s="27" t="s">
        <v>236</v>
      </c>
    </row>
    <row r="16" customFormat="false" ht="96" hidden="false" customHeight="true" outlineLevel="0" collapsed="false">
      <c r="A16" s="8" t="s">
        <v>396</v>
      </c>
      <c r="B16" s="8" t="s">
        <v>397</v>
      </c>
      <c r="C16" s="8" t="s">
        <v>103</v>
      </c>
      <c r="D16" s="16" t="n">
        <v>9</v>
      </c>
      <c r="E16" s="16" t="n">
        <v>4</v>
      </c>
      <c r="F16" s="16" t="n">
        <v>7</v>
      </c>
      <c r="G16" s="26" t="str">
        <f aca="false">IF(D16&gt;=9,"H",IF(AND(D16&gt;=7,OR(E16&gt;=4,F16&gt;=4)),"H",IF(D16&gt;=7,"M",IF(AND(D16&gt;=4,E16&gt;=7,F16&gt;=7),"H",IF(AND(D16&gt;=4,OR(E16&gt;=7,F16&gt;=7)),"M",IF(AND(D16&gt;=4,E16&gt;=4,F16&gt;=4),"M",IF(AND(D16&lt;=3,E16&gt;=7,F16&gt;=7),"M","L")))))))</f>
        <v>H</v>
      </c>
      <c r="H16" s="8" t="s">
        <v>398</v>
      </c>
      <c r="I16" s="8" t="s">
        <v>399</v>
      </c>
      <c r="J16" s="16" t="s">
        <v>230</v>
      </c>
      <c r="K16" s="26" t="s">
        <v>152</v>
      </c>
      <c r="L16" s="8" t="s">
        <v>400</v>
      </c>
      <c r="M16" s="8" t="s">
        <v>401</v>
      </c>
      <c r="N16" s="8" t="s">
        <v>402</v>
      </c>
      <c r="O16" s="8" t="s">
        <v>320</v>
      </c>
      <c r="P16" s="8" t="s">
        <v>293</v>
      </c>
      <c r="Q16" s="27"/>
      <c r="R16" s="27"/>
      <c r="S16" s="27"/>
      <c r="T16" s="27" t="s">
        <v>236</v>
      </c>
    </row>
    <row r="17" customFormat="false" ht="96" hidden="false" customHeight="true" outlineLevel="0" collapsed="false">
      <c r="A17" s="8" t="s">
        <v>403</v>
      </c>
      <c r="B17" s="8" t="s">
        <v>404</v>
      </c>
      <c r="C17" s="8" t="s">
        <v>78</v>
      </c>
      <c r="D17" s="16" t="n">
        <v>9</v>
      </c>
      <c r="E17" s="16" t="n">
        <v>5</v>
      </c>
      <c r="F17" s="16" t="n">
        <v>6</v>
      </c>
      <c r="G17" s="26" t="str">
        <f aca="false">IF(D17&gt;=9,"H",IF(AND(D17&gt;=7,OR(E17&gt;=4,F17&gt;=4)),"H",IF(D17&gt;=7,"M",IF(AND(D17&gt;=4,E17&gt;=7,F17&gt;=7),"H",IF(AND(D17&gt;=4,OR(E17&gt;=7,F17&gt;=7)),"M",IF(AND(D17&gt;=4,E17&gt;=4,F17&gt;=4),"M",IF(AND(D17&lt;=3,E17&gt;=7,F17&gt;=7),"M","L")))))))</f>
        <v>H</v>
      </c>
      <c r="H17" s="8" t="s">
        <v>405</v>
      </c>
      <c r="I17" s="8" t="s">
        <v>406</v>
      </c>
      <c r="J17" s="16" t="s">
        <v>230</v>
      </c>
      <c r="K17" s="26" t="s">
        <v>152</v>
      </c>
      <c r="L17" s="8" t="s">
        <v>407</v>
      </c>
      <c r="M17" s="8" t="s">
        <v>408</v>
      </c>
      <c r="N17" s="8" t="s">
        <v>409</v>
      </c>
      <c r="O17" s="8" t="s">
        <v>320</v>
      </c>
      <c r="P17" s="8" t="s">
        <v>410</v>
      </c>
      <c r="Q17" s="27"/>
      <c r="R17" s="27"/>
      <c r="S17" s="27"/>
      <c r="T17" s="27" t="s">
        <v>236</v>
      </c>
    </row>
    <row r="18" customFormat="false" ht="96" hidden="false" customHeight="true" outlineLevel="0" collapsed="false">
      <c r="A18" s="8" t="s">
        <v>411</v>
      </c>
      <c r="B18" s="8" t="s">
        <v>412</v>
      </c>
      <c r="C18" s="8" t="s">
        <v>116</v>
      </c>
      <c r="D18" s="16" t="n">
        <v>8</v>
      </c>
      <c r="E18" s="16" t="n">
        <v>6</v>
      </c>
      <c r="F18" s="16" t="n">
        <v>7</v>
      </c>
      <c r="G18" s="26" t="str">
        <f aca="false">IF(D18&gt;=9,"H",IF(AND(D18&gt;=7,OR(E18&gt;=4,F18&gt;=4)),"H",IF(D18&gt;=7,"M",IF(AND(D18&gt;=4,E18&gt;=7,F18&gt;=7),"H",IF(AND(D18&gt;=4,OR(E18&gt;=7,F18&gt;=7)),"M",IF(AND(D18&gt;=4,E18&gt;=4,F18&gt;=4),"M",IF(AND(D18&lt;=3,E18&gt;=7,F18&gt;=7),"M","L")))))))</f>
        <v>H</v>
      </c>
      <c r="H18" s="8" t="s">
        <v>413</v>
      </c>
      <c r="I18" s="8" t="s">
        <v>414</v>
      </c>
      <c r="J18" s="16" t="s">
        <v>230</v>
      </c>
      <c r="K18" s="26" t="s">
        <v>152</v>
      </c>
      <c r="L18" s="8" t="s">
        <v>242</v>
      </c>
      <c r="M18" s="8" t="s">
        <v>415</v>
      </c>
      <c r="N18" s="8" t="s">
        <v>416</v>
      </c>
      <c r="O18" s="8" t="s">
        <v>319</v>
      </c>
      <c r="P18" s="8" t="s">
        <v>320</v>
      </c>
      <c r="Q18" s="27"/>
      <c r="R18" s="27"/>
      <c r="S18" s="27"/>
      <c r="T18" s="27" t="s">
        <v>236</v>
      </c>
    </row>
  </sheetData>
  <mergeCells count="3">
    <mergeCell ref="A1:T1"/>
    <mergeCell ref="A2:T2"/>
    <mergeCell ref="A3:T3"/>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24"/>
    <col collapsed="false" customWidth="true" hidden="false" outlineLevel="0" max="2" min="2" style="0" width="46"/>
    <col collapsed="false" customWidth="true" hidden="false" outlineLevel="0" max="3" min="3" style="0" width="12"/>
    <col collapsed="false" customWidth="true" hidden="false" outlineLevel="0" max="6" min="4" style="0" width="8"/>
    <col collapsed="false" customWidth="true" hidden="false" outlineLevel="0" max="7" min="7" style="0" width="10"/>
    <col collapsed="false" customWidth="true" hidden="false" outlineLevel="0" max="8" min="8" style="0" width="48"/>
    <col collapsed="false" customWidth="true" hidden="false" outlineLevel="0" max="9" min="9" style="0" width="46"/>
    <col collapsed="false" customWidth="true" hidden="false" outlineLevel="0" max="10" min="10" style="0" width="10"/>
    <col collapsed="false" customWidth="true" hidden="false" outlineLevel="0" max="11" min="11" style="0" width="12"/>
    <col collapsed="false" customWidth="true" hidden="false" outlineLevel="0" max="12" min="12" style="0" width="20"/>
    <col collapsed="false" customWidth="true" hidden="false" outlineLevel="0" max="13" min="13" style="0" width="50"/>
    <col collapsed="false" customWidth="true" hidden="false" outlineLevel="0" max="14" min="14" style="0" width="44"/>
    <col collapsed="false" customWidth="true" hidden="false" outlineLevel="0" max="15" min="15" style="0" width="20"/>
    <col collapsed="false" customWidth="true" hidden="false" outlineLevel="0" max="16" min="16" style="0" width="22"/>
    <col collapsed="false" customWidth="true" hidden="false" outlineLevel="0" max="18" min="17" style="0" width="14"/>
    <col collapsed="false" customWidth="true" hidden="false" outlineLevel="0" max="19" min="19" style="0" width="16"/>
    <col collapsed="false" customWidth="true" hidden="false" outlineLevel="0" max="20" min="20" style="0" width="14"/>
  </cols>
  <sheetData>
    <row r="1" customFormat="false" ht="33.75" hidden="false" customHeight="true" outlineLevel="0" collapsed="false">
      <c r="A1" s="1" t="s">
        <v>417</v>
      </c>
      <c r="B1" s="1"/>
      <c r="C1" s="1"/>
      <c r="D1" s="1"/>
      <c r="E1" s="1"/>
      <c r="F1" s="1"/>
      <c r="G1" s="1"/>
      <c r="H1" s="1"/>
      <c r="I1" s="1"/>
      <c r="J1" s="1"/>
      <c r="K1" s="1"/>
      <c r="L1" s="1"/>
      <c r="M1" s="1"/>
      <c r="N1" s="1"/>
      <c r="O1" s="1"/>
      <c r="P1" s="1"/>
      <c r="Q1" s="1"/>
      <c r="R1" s="1"/>
      <c r="S1" s="1"/>
      <c r="T1" s="1"/>
    </row>
    <row r="2" customFormat="false" ht="27.75" hidden="false" customHeight="true" outlineLevel="0" collapsed="false">
      <c r="A2" s="2" t="s">
        <v>1</v>
      </c>
      <c r="B2" s="2"/>
      <c r="C2" s="2"/>
      <c r="D2" s="2"/>
      <c r="E2" s="2"/>
      <c r="F2" s="2"/>
      <c r="G2" s="2"/>
      <c r="H2" s="2"/>
      <c r="I2" s="2"/>
      <c r="J2" s="2"/>
      <c r="K2" s="2"/>
      <c r="L2" s="2"/>
      <c r="M2" s="2"/>
      <c r="N2" s="2"/>
      <c r="O2" s="2"/>
      <c r="P2" s="2"/>
      <c r="Q2" s="2"/>
      <c r="R2" s="2"/>
      <c r="S2" s="2"/>
      <c r="T2" s="2"/>
    </row>
    <row r="3" customFormat="false" ht="42" hidden="false" customHeight="true" outlineLevel="0" collapsed="false">
      <c r="A3" s="20" t="s">
        <v>204</v>
      </c>
      <c r="B3" s="20"/>
      <c r="C3" s="20"/>
      <c r="D3" s="20"/>
      <c r="E3" s="20"/>
      <c r="F3" s="20"/>
      <c r="G3" s="20"/>
      <c r="H3" s="20"/>
      <c r="I3" s="20"/>
      <c r="J3" s="20"/>
      <c r="K3" s="20"/>
      <c r="L3" s="20"/>
      <c r="M3" s="20"/>
      <c r="N3" s="20"/>
      <c r="O3" s="20"/>
      <c r="P3" s="20"/>
      <c r="Q3" s="20"/>
      <c r="R3" s="20"/>
      <c r="S3" s="20"/>
      <c r="T3" s="20"/>
    </row>
    <row r="4" customFormat="false" ht="36" hidden="false" customHeight="true" outlineLevel="0" collapsed="false">
      <c r="A4" s="15" t="s">
        <v>205</v>
      </c>
      <c r="B4" s="15" t="s">
        <v>206</v>
      </c>
      <c r="C4" s="15" t="s">
        <v>207</v>
      </c>
      <c r="D4" s="15" t="s">
        <v>208</v>
      </c>
      <c r="E4" s="15" t="s">
        <v>209</v>
      </c>
      <c r="F4" s="15" t="s">
        <v>210</v>
      </c>
      <c r="G4" s="15" t="s">
        <v>211</v>
      </c>
      <c r="H4" s="15" t="s">
        <v>212</v>
      </c>
      <c r="I4" s="15" t="s">
        <v>213</v>
      </c>
      <c r="J4" s="15" t="s">
        <v>214</v>
      </c>
      <c r="K4" s="15" t="s">
        <v>215</v>
      </c>
      <c r="L4" s="15" t="s">
        <v>216</v>
      </c>
      <c r="M4" s="15" t="s">
        <v>217</v>
      </c>
      <c r="N4" s="15" t="s">
        <v>218</v>
      </c>
      <c r="O4" s="15" t="s">
        <v>219</v>
      </c>
      <c r="P4" s="15" t="s">
        <v>220</v>
      </c>
      <c r="Q4" s="15" t="s">
        <v>221</v>
      </c>
      <c r="R4" s="15" t="s">
        <v>222</v>
      </c>
      <c r="S4" s="15" t="s">
        <v>223</v>
      </c>
      <c r="T4" s="15" t="s">
        <v>224</v>
      </c>
    </row>
    <row r="5" customFormat="false" ht="96" hidden="false" customHeight="true" outlineLevel="0" collapsed="false">
      <c r="A5" s="8" t="s">
        <v>418</v>
      </c>
      <c r="B5" s="8" t="s">
        <v>419</v>
      </c>
      <c r="C5" s="8" t="s">
        <v>91</v>
      </c>
      <c r="D5" s="16" t="n">
        <v>10</v>
      </c>
      <c r="E5" s="16" t="n">
        <v>6</v>
      </c>
      <c r="F5" s="16" t="n">
        <v>8</v>
      </c>
      <c r="G5" s="26" t="str">
        <f aca="false">IF(D5&gt;=9,"H",IF(AND(D5&gt;=7,OR(E5&gt;=4,F5&gt;=4)),"H",IF(D5&gt;=7,"M",IF(AND(D5&gt;=4,E5&gt;=7,F5&gt;=7),"H",IF(AND(D5&gt;=4,OR(E5&gt;=7,F5&gt;=7)),"M",IF(AND(D5&gt;=4,E5&gt;=4,F5&gt;=4),"M",IF(AND(D5&lt;=3,E5&gt;=7,F5&gt;=7),"M","L")))))))</f>
        <v>H</v>
      </c>
      <c r="H5" s="8" t="s">
        <v>420</v>
      </c>
      <c r="I5" s="8" t="s">
        <v>421</v>
      </c>
      <c r="J5" s="16" t="s">
        <v>230</v>
      </c>
      <c r="K5" s="26" t="s">
        <v>152</v>
      </c>
      <c r="L5" s="8" t="s">
        <v>422</v>
      </c>
      <c r="M5" s="8" t="s">
        <v>423</v>
      </c>
      <c r="N5" s="8" t="s">
        <v>424</v>
      </c>
      <c r="O5" s="8" t="s">
        <v>425</v>
      </c>
      <c r="P5" s="8" t="s">
        <v>293</v>
      </c>
      <c r="Q5" s="27"/>
      <c r="R5" s="27"/>
      <c r="S5" s="27"/>
      <c r="T5" s="27" t="s">
        <v>236</v>
      </c>
    </row>
    <row r="6" customFormat="false" ht="96" hidden="false" customHeight="true" outlineLevel="0" collapsed="false">
      <c r="A6" s="8" t="s">
        <v>426</v>
      </c>
      <c r="B6" s="8" t="s">
        <v>427</v>
      </c>
      <c r="C6" s="8" t="s">
        <v>100</v>
      </c>
      <c r="D6" s="16" t="n">
        <v>8</v>
      </c>
      <c r="E6" s="16" t="n">
        <v>5</v>
      </c>
      <c r="F6" s="16" t="n">
        <v>6</v>
      </c>
      <c r="G6" s="26" t="str">
        <f aca="false">IF(D6&gt;=9,"H",IF(AND(D6&gt;=7,OR(E6&gt;=4,F6&gt;=4)),"H",IF(D6&gt;=7,"M",IF(AND(D6&gt;=4,E6&gt;=7,F6&gt;=7),"H",IF(AND(D6&gt;=4,OR(E6&gt;=7,F6&gt;=7)),"M",IF(AND(D6&gt;=4,E6&gt;=4,F6&gt;=4),"M",IF(AND(D6&lt;=3,E6&gt;=7,F6&gt;=7),"M","L")))))))</f>
        <v>H</v>
      </c>
      <c r="H6" s="8" t="s">
        <v>428</v>
      </c>
      <c r="I6" s="8" t="s">
        <v>429</v>
      </c>
      <c r="J6" s="16" t="s">
        <v>230</v>
      </c>
      <c r="K6" s="26" t="s">
        <v>152</v>
      </c>
      <c r="L6" s="8" t="s">
        <v>242</v>
      </c>
      <c r="M6" s="8" t="s">
        <v>430</v>
      </c>
      <c r="N6" s="8" t="s">
        <v>431</v>
      </c>
      <c r="O6" s="8" t="s">
        <v>425</v>
      </c>
      <c r="P6" s="8" t="s">
        <v>432</v>
      </c>
      <c r="Q6" s="27"/>
      <c r="R6" s="27"/>
      <c r="S6" s="27"/>
      <c r="T6" s="27" t="s">
        <v>236</v>
      </c>
    </row>
    <row r="7" customFormat="false" ht="96" hidden="false" customHeight="true" outlineLevel="0" collapsed="false">
      <c r="A7" s="8" t="s">
        <v>433</v>
      </c>
      <c r="B7" s="8" t="s">
        <v>434</v>
      </c>
      <c r="C7" s="8" t="s">
        <v>100</v>
      </c>
      <c r="D7" s="16" t="n">
        <v>8</v>
      </c>
      <c r="E7" s="16" t="n">
        <v>5</v>
      </c>
      <c r="F7" s="16" t="n">
        <v>6</v>
      </c>
      <c r="G7" s="26" t="str">
        <f aca="false">IF(D7&gt;=9,"H",IF(AND(D7&gt;=7,OR(E7&gt;=4,F7&gt;=4)),"H",IF(D7&gt;=7,"M",IF(AND(D7&gt;=4,E7&gt;=7,F7&gt;=7),"H",IF(AND(D7&gt;=4,OR(E7&gt;=7,F7&gt;=7)),"M",IF(AND(D7&gt;=4,E7&gt;=4,F7&gt;=4),"M",IF(AND(D7&lt;=3,E7&gt;=7,F7&gt;=7),"M","L")))))))</f>
        <v>H</v>
      </c>
      <c r="H7" s="8" t="s">
        <v>435</v>
      </c>
      <c r="I7" s="8" t="s">
        <v>436</v>
      </c>
      <c r="J7" s="16" t="s">
        <v>230</v>
      </c>
      <c r="K7" s="26" t="s">
        <v>152</v>
      </c>
      <c r="L7" s="8" t="s">
        <v>242</v>
      </c>
      <c r="M7" s="8" t="s">
        <v>437</v>
      </c>
      <c r="N7" s="8" t="s">
        <v>438</v>
      </c>
      <c r="O7" s="8" t="s">
        <v>425</v>
      </c>
      <c r="P7" s="8" t="s">
        <v>432</v>
      </c>
      <c r="Q7" s="27"/>
      <c r="R7" s="27"/>
      <c r="S7" s="27"/>
      <c r="T7" s="27" t="s">
        <v>236</v>
      </c>
    </row>
    <row r="8" customFormat="false" ht="96" hidden="false" customHeight="true" outlineLevel="0" collapsed="false">
      <c r="A8" s="8" t="s">
        <v>439</v>
      </c>
      <c r="B8" s="8" t="s">
        <v>440</v>
      </c>
      <c r="C8" s="8" t="s">
        <v>91</v>
      </c>
      <c r="D8" s="16" t="n">
        <v>8</v>
      </c>
      <c r="E8" s="16" t="n">
        <v>7</v>
      </c>
      <c r="F8" s="16" t="n">
        <v>6</v>
      </c>
      <c r="G8" s="26" t="str">
        <f aca="false">IF(D8&gt;=9,"H",IF(AND(D8&gt;=7,OR(E8&gt;=4,F8&gt;=4)),"H",IF(D8&gt;=7,"M",IF(AND(D8&gt;=4,E8&gt;=7,F8&gt;=7),"H",IF(AND(D8&gt;=4,OR(E8&gt;=7,F8&gt;=7)),"M",IF(AND(D8&gt;=4,E8&gt;=4,F8&gt;=4),"M",IF(AND(D8&lt;=3,E8&gt;=7,F8&gt;=7),"M","L")))))))</f>
        <v>H</v>
      </c>
      <c r="H8" s="8" t="s">
        <v>441</v>
      </c>
      <c r="I8" s="8" t="s">
        <v>442</v>
      </c>
      <c r="J8" s="16" t="s">
        <v>230</v>
      </c>
      <c r="K8" s="26" t="s">
        <v>152</v>
      </c>
      <c r="L8" s="8" t="s">
        <v>242</v>
      </c>
      <c r="M8" s="8" t="s">
        <v>443</v>
      </c>
      <c r="N8" s="8" t="s">
        <v>444</v>
      </c>
      <c r="O8" s="8" t="s">
        <v>425</v>
      </c>
      <c r="P8" s="8" t="s">
        <v>432</v>
      </c>
      <c r="Q8" s="27"/>
      <c r="R8" s="27"/>
      <c r="S8" s="27"/>
      <c r="T8" s="27" t="s">
        <v>236</v>
      </c>
    </row>
    <row r="9" customFormat="false" ht="96" hidden="false" customHeight="true" outlineLevel="0" collapsed="false">
      <c r="A9" s="8" t="s">
        <v>445</v>
      </c>
      <c r="B9" s="8" t="s">
        <v>446</v>
      </c>
      <c r="C9" s="8" t="s">
        <v>116</v>
      </c>
      <c r="D9" s="16" t="n">
        <v>8</v>
      </c>
      <c r="E9" s="16" t="n">
        <v>6</v>
      </c>
      <c r="F9" s="16" t="n">
        <v>7</v>
      </c>
      <c r="G9" s="26" t="str">
        <f aca="false">IF(D9&gt;=9,"H",IF(AND(D9&gt;=7,OR(E9&gt;=4,F9&gt;=4)),"H",IF(D9&gt;=7,"M",IF(AND(D9&gt;=4,E9&gt;=7,F9&gt;=7),"H",IF(AND(D9&gt;=4,OR(E9&gt;=7,F9&gt;=7)),"M",IF(AND(D9&gt;=4,E9&gt;=4,F9&gt;=4),"M",IF(AND(D9&lt;=3,E9&gt;=7,F9&gt;=7),"M","L")))))))</f>
        <v>H</v>
      </c>
      <c r="H9" s="8" t="s">
        <v>447</v>
      </c>
      <c r="I9" s="8" t="s">
        <v>448</v>
      </c>
      <c r="J9" s="16" t="s">
        <v>230</v>
      </c>
      <c r="K9" s="26" t="s">
        <v>152</v>
      </c>
      <c r="L9" s="8" t="s">
        <v>242</v>
      </c>
      <c r="M9" s="8" t="s">
        <v>449</v>
      </c>
      <c r="N9" s="8" t="s">
        <v>450</v>
      </c>
      <c r="O9" s="8" t="s">
        <v>425</v>
      </c>
      <c r="P9" s="8" t="s">
        <v>432</v>
      </c>
      <c r="Q9" s="27"/>
      <c r="R9" s="27"/>
      <c r="S9" s="27"/>
      <c r="T9" s="27" t="s">
        <v>236</v>
      </c>
    </row>
    <row r="10" customFormat="false" ht="96" hidden="false" customHeight="true" outlineLevel="0" collapsed="false">
      <c r="A10" s="8" t="s">
        <v>451</v>
      </c>
      <c r="B10" s="8" t="s">
        <v>452</v>
      </c>
      <c r="C10" s="8" t="s">
        <v>86</v>
      </c>
      <c r="D10" s="16" t="n">
        <v>9</v>
      </c>
      <c r="E10" s="16" t="n">
        <v>6</v>
      </c>
      <c r="F10" s="16" t="n">
        <v>6</v>
      </c>
      <c r="G10" s="26" t="str">
        <f aca="false">IF(D10&gt;=9,"H",IF(AND(D10&gt;=7,OR(E10&gt;=4,F10&gt;=4)),"H",IF(D10&gt;=7,"M",IF(AND(D10&gt;=4,E10&gt;=7,F10&gt;=7),"H",IF(AND(D10&gt;=4,OR(E10&gt;=7,F10&gt;=7)),"M",IF(AND(D10&gt;=4,E10&gt;=4,F10&gt;=4),"M",IF(AND(D10&lt;=3,E10&gt;=7,F10&gt;=7),"M","L")))))))</f>
        <v>H</v>
      </c>
      <c r="H10" s="8" t="s">
        <v>453</v>
      </c>
      <c r="I10" s="8" t="s">
        <v>454</v>
      </c>
      <c r="J10" s="16" t="s">
        <v>230</v>
      </c>
      <c r="K10" s="26" t="s">
        <v>152</v>
      </c>
      <c r="L10" s="8" t="s">
        <v>242</v>
      </c>
      <c r="M10" s="8" t="s">
        <v>455</v>
      </c>
      <c r="N10" s="8" t="s">
        <v>456</v>
      </c>
      <c r="O10" s="8" t="s">
        <v>425</v>
      </c>
      <c r="P10" s="8" t="s">
        <v>432</v>
      </c>
      <c r="Q10" s="27"/>
      <c r="R10" s="27"/>
      <c r="S10" s="27"/>
      <c r="T10" s="27" t="s">
        <v>236</v>
      </c>
    </row>
    <row r="11" customFormat="false" ht="96" hidden="false" customHeight="true" outlineLevel="0" collapsed="false">
      <c r="A11" s="8" t="s">
        <v>457</v>
      </c>
      <c r="B11" s="8" t="s">
        <v>458</v>
      </c>
      <c r="C11" s="8" t="s">
        <v>78</v>
      </c>
      <c r="D11" s="16" t="n">
        <v>7</v>
      </c>
      <c r="E11" s="16" t="n">
        <v>5</v>
      </c>
      <c r="F11" s="16" t="n">
        <v>6</v>
      </c>
      <c r="G11" s="26" t="str">
        <f aca="false">IF(D11&gt;=9,"H",IF(AND(D11&gt;=7,OR(E11&gt;=4,F11&gt;=4)),"H",IF(D11&gt;=7,"M",IF(AND(D11&gt;=4,E11&gt;=7,F11&gt;=7),"H",IF(AND(D11&gt;=4,OR(E11&gt;=7,F11&gt;=7)),"M",IF(AND(D11&gt;=4,E11&gt;=4,F11&gt;=4),"M",IF(AND(D11&lt;=3,E11&gt;=7,F11&gt;=7),"M","L")))))))</f>
        <v>H</v>
      </c>
      <c r="H11" s="8" t="s">
        <v>459</v>
      </c>
      <c r="I11" s="8" t="s">
        <v>460</v>
      </c>
      <c r="J11" s="16" t="s">
        <v>230</v>
      </c>
      <c r="K11" s="26" t="s">
        <v>152</v>
      </c>
      <c r="L11" s="8" t="s">
        <v>242</v>
      </c>
      <c r="M11" s="8" t="s">
        <v>461</v>
      </c>
      <c r="N11" s="8" t="s">
        <v>462</v>
      </c>
      <c r="O11" s="8" t="s">
        <v>425</v>
      </c>
      <c r="P11" s="8" t="s">
        <v>432</v>
      </c>
      <c r="Q11" s="27"/>
      <c r="R11" s="27"/>
      <c r="S11" s="27"/>
      <c r="T11" s="27" t="s">
        <v>236</v>
      </c>
    </row>
    <row r="12" customFormat="false" ht="96" hidden="false" customHeight="true" outlineLevel="0" collapsed="false">
      <c r="A12" s="8" t="s">
        <v>463</v>
      </c>
      <c r="B12" s="8" t="s">
        <v>464</v>
      </c>
      <c r="C12" s="8" t="s">
        <v>78</v>
      </c>
      <c r="D12" s="16" t="n">
        <v>8</v>
      </c>
      <c r="E12" s="16" t="n">
        <v>5</v>
      </c>
      <c r="F12" s="16" t="n">
        <v>6</v>
      </c>
      <c r="G12" s="26" t="str">
        <f aca="false">IF(D12&gt;=9,"H",IF(AND(D12&gt;=7,OR(E12&gt;=4,F12&gt;=4)),"H",IF(D12&gt;=7,"M",IF(AND(D12&gt;=4,E12&gt;=7,F12&gt;=7),"H",IF(AND(D12&gt;=4,OR(E12&gt;=7,F12&gt;=7)),"M",IF(AND(D12&gt;=4,E12&gt;=4,F12&gt;=4),"M",IF(AND(D12&lt;=3,E12&gt;=7,F12&gt;=7),"M","L")))))))</f>
        <v>H</v>
      </c>
      <c r="H12" s="8" t="s">
        <v>465</v>
      </c>
      <c r="I12" s="8" t="s">
        <v>466</v>
      </c>
      <c r="J12" s="16" t="s">
        <v>230</v>
      </c>
      <c r="K12" s="26" t="s">
        <v>152</v>
      </c>
      <c r="L12" s="8" t="s">
        <v>242</v>
      </c>
      <c r="M12" s="8" t="s">
        <v>467</v>
      </c>
      <c r="N12" s="8" t="s">
        <v>468</v>
      </c>
      <c r="O12" s="8" t="s">
        <v>425</v>
      </c>
      <c r="P12" s="8" t="s">
        <v>432</v>
      </c>
      <c r="Q12" s="27"/>
      <c r="R12" s="27"/>
      <c r="S12" s="27"/>
      <c r="T12" s="27" t="s">
        <v>236</v>
      </c>
    </row>
    <row r="13" customFormat="false" ht="96" hidden="false" customHeight="true" outlineLevel="0" collapsed="false">
      <c r="A13" s="8" t="s">
        <v>469</v>
      </c>
      <c r="B13" s="8" t="s">
        <v>470</v>
      </c>
      <c r="C13" s="8" t="s">
        <v>86</v>
      </c>
      <c r="D13" s="16" t="n">
        <v>8</v>
      </c>
      <c r="E13" s="16" t="n">
        <v>5</v>
      </c>
      <c r="F13" s="16" t="n">
        <v>6</v>
      </c>
      <c r="G13" s="26" t="str">
        <f aca="false">IF(D13&gt;=9,"H",IF(AND(D13&gt;=7,OR(E13&gt;=4,F13&gt;=4)),"H",IF(D13&gt;=7,"M",IF(AND(D13&gt;=4,E13&gt;=7,F13&gt;=7),"H",IF(AND(D13&gt;=4,OR(E13&gt;=7,F13&gt;=7)),"M",IF(AND(D13&gt;=4,E13&gt;=4,F13&gt;=4),"M",IF(AND(D13&lt;=3,E13&gt;=7,F13&gt;=7),"M","L")))))))</f>
        <v>H</v>
      </c>
      <c r="H13" s="8" t="s">
        <v>471</v>
      </c>
      <c r="I13" s="8" t="s">
        <v>472</v>
      </c>
      <c r="J13" s="16" t="s">
        <v>230</v>
      </c>
      <c r="K13" s="26" t="s">
        <v>152</v>
      </c>
      <c r="L13" s="8" t="s">
        <v>242</v>
      </c>
      <c r="M13" s="8" t="s">
        <v>473</v>
      </c>
      <c r="N13" s="8" t="s">
        <v>474</v>
      </c>
      <c r="O13" s="8" t="s">
        <v>425</v>
      </c>
      <c r="P13" s="8" t="s">
        <v>432</v>
      </c>
      <c r="Q13" s="27"/>
      <c r="R13" s="27"/>
      <c r="S13" s="27"/>
      <c r="T13" s="27" t="s">
        <v>236</v>
      </c>
    </row>
    <row r="14" customFormat="false" ht="96" hidden="false" customHeight="true" outlineLevel="0" collapsed="false">
      <c r="A14" s="8" t="s">
        <v>475</v>
      </c>
      <c r="B14" s="8" t="s">
        <v>476</v>
      </c>
      <c r="C14" s="8" t="s">
        <v>96</v>
      </c>
      <c r="D14" s="16" t="n">
        <v>6</v>
      </c>
      <c r="E14" s="16" t="n">
        <v>6</v>
      </c>
      <c r="F14" s="16" t="n">
        <v>6</v>
      </c>
      <c r="G14" s="25" t="str">
        <f aca="false">IF(D14&gt;=9,"H",IF(AND(D14&gt;=7,OR(E14&gt;=4,F14&gt;=4)),"H",IF(D14&gt;=7,"M",IF(AND(D14&gt;=4,E14&gt;=7,F14&gt;=7),"H",IF(AND(D14&gt;=4,OR(E14&gt;=7,F14&gt;=7)),"M",IF(AND(D14&gt;=4,E14&gt;=4,F14&gt;=4),"M",IF(AND(D14&lt;=3,E14&gt;=7,F14&gt;=7),"M","L")))))))</f>
        <v>M</v>
      </c>
      <c r="H14" s="8" t="s">
        <v>477</v>
      </c>
      <c r="I14" s="8" t="s">
        <v>478</v>
      </c>
      <c r="J14" s="16" t="s">
        <v>230</v>
      </c>
      <c r="K14" s="16" t="s">
        <v>241</v>
      </c>
      <c r="L14" s="8" t="s">
        <v>242</v>
      </c>
      <c r="M14" s="8" t="s">
        <v>479</v>
      </c>
      <c r="N14" s="8" t="s">
        <v>480</v>
      </c>
      <c r="O14" s="8" t="s">
        <v>425</v>
      </c>
      <c r="P14" s="8" t="s">
        <v>432</v>
      </c>
      <c r="Q14" s="27"/>
      <c r="R14" s="27"/>
      <c r="S14" s="27"/>
      <c r="T14" s="27" t="s">
        <v>236</v>
      </c>
    </row>
    <row r="15" customFormat="false" ht="96" hidden="false" customHeight="true" outlineLevel="0" collapsed="false">
      <c r="A15" s="8" t="s">
        <v>481</v>
      </c>
      <c r="B15" s="8" t="s">
        <v>482</v>
      </c>
      <c r="C15" s="8" t="s">
        <v>78</v>
      </c>
      <c r="D15" s="16" t="n">
        <v>7</v>
      </c>
      <c r="E15" s="16" t="n">
        <v>6</v>
      </c>
      <c r="F15" s="16" t="n">
        <v>6</v>
      </c>
      <c r="G15" s="26" t="str">
        <f aca="false">IF(D15&gt;=9,"H",IF(AND(D15&gt;=7,OR(E15&gt;=4,F15&gt;=4)),"H",IF(D15&gt;=7,"M",IF(AND(D15&gt;=4,E15&gt;=7,F15&gt;=7),"H",IF(AND(D15&gt;=4,OR(E15&gt;=7,F15&gt;=7)),"M",IF(AND(D15&gt;=4,E15&gt;=4,F15&gt;=4),"M",IF(AND(D15&lt;=3,E15&gt;=7,F15&gt;=7),"M","L")))))))</f>
        <v>H</v>
      </c>
      <c r="H15" s="8" t="s">
        <v>483</v>
      </c>
      <c r="I15" s="8" t="s">
        <v>484</v>
      </c>
      <c r="J15" s="16" t="s">
        <v>230</v>
      </c>
      <c r="K15" s="26" t="s">
        <v>152</v>
      </c>
      <c r="L15" s="8" t="s">
        <v>242</v>
      </c>
      <c r="M15" s="8" t="s">
        <v>485</v>
      </c>
      <c r="N15" s="8" t="s">
        <v>486</v>
      </c>
      <c r="O15" s="8" t="s">
        <v>425</v>
      </c>
      <c r="P15" s="8" t="s">
        <v>432</v>
      </c>
      <c r="Q15" s="27"/>
      <c r="R15" s="27"/>
      <c r="S15" s="27"/>
      <c r="T15" s="27" t="s">
        <v>236</v>
      </c>
    </row>
    <row r="16" customFormat="false" ht="96" hidden="false" customHeight="true" outlineLevel="0" collapsed="false">
      <c r="A16" s="8" t="s">
        <v>487</v>
      </c>
      <c r="B16" s="8" t="s">
        <v>488</v>
      </c>
      <c r="C16" s="8" t="s">
        <v>91</v>
      </c>
      <c r="D16" s="16" t="n">
        <v>9</v>
      </c>
      <c r="E16" s="16" t="n">
        <v>4</v>
      </c>
      <c r="F16" s="16" t="n">
        <v>7</v>
      </c>
      <c r="G16" s="26" t="str">
        <f aca="false">IF(D16&gt;=9,"H",IF(AND(D16&gt;=7,OR(E16&gt;=4,F16&gt;=4)),"H",IF(D16&gt;=7,"M",IF(AND(D16&gt;=4,E16&gt;=7,F16&gt;=7),"H",IF(AND(D16&gt;=4,OR(E16&gt;=7,F16&gt;=7)),"M",IF(AND(D16&gt;=4,E16&gt;=4,F16&gt;=4),"M",IF(AND(D16&lt;=3,E16&gt;=7,F16&gt;=7),"M","L")))))))</f>
        <v>H</v>
      </c>
      <c r="H16" s="8" t="s">
        <v>489</v>
      </c>
      <c r="I16" s="8" t="s">
        <v>490</v>
      </c>
      <c r="J16" s="16" t="s">
        <v>230</v>
      </c>
      <c r="K16" s="26" t="s">
        <v>152</v>
      </c>
      <c r="L16" s="8" t="s">
        <v>242</v>
      </c>
      <c r="M16" s="8" t="s">
        <v>491</v>
      </c>
      <c r="N16" s="8" t="s">
        <v>492</v>
      </c>
      <c r="O16" s="8" t="s">
        <v>425</v>
      </c>
      <c r="P16" s="8" t="s">
        <v>432</v>
      </c>
      <c r="Q16" s="27"/>
      <c r="R16" s="27"/>
      <c r="S16" s="27"/>
      <c r="T16" s="27" t="s">
        <v>236</v>
      </c>
    </row>
    <row r="17" customFormat="false" ht="96" hidden="false" customHeight="true" outlineLevel="0" collapsed="false">
      <c r="A17" s="8" t="s">
        <v>493</v>
      </c>
      <c r="B17" s="8" t="s">
        <v>494</v>
      </c>
      <c r="C17" s="8" t="s">
        <v>103</v>
      </c>
      <c r="D17" s="16" t="n">
        <v>10</v>
      </c>
      <c r="E17" s="16" t="n">
        <v>5</v>
      </c>
      <c r="F17" s="16" t="n">
        <v>7</v>
      </c>
      <c r="G17" s="26" t="str">
        <f aca="false">IF(D17&gt;=9,"H",IF(AND(D17&gt;=7,OR(E17&gt;=4,F17&gt;=4)),"H",IF(D17&gt;=7,"M",IF(AND(D17&gt;=4,E17&gt;=7,F17&gt;=7),"H",IF(AND(D17&gt;=4,OR(E17&gt;=7,F17&gt;=7)),"M",IF(AND(D17&gt;=4,E17&gt;=4,F17&gt;=4),"M",IF(AND(D17&lt;=3,E17&gt;=7,F17&gt;=7),"M","L")))))))</f>
        <v>H</v>
      </c>
      <c r="H17" s="8" t="s">
        <v>495</v>
      </c>
      <c r="I17" s="8" t="s">
        <v>496</v>
      </c>
      <c r="J17" s="16" t="s">
        <v>230</v>
      </c>
      <c r="K17" s="26" t="s">
        <v>152</v>
      </c>
      <c r="L17" s="8" t="s">
        <v>497</v>
      </c>
      <c r="M17" s="8" t="s">
        <v>498</v>
      </c>
      <c r="N17" s="8" t="s">
        <v>499</v>
      </c>
      <c r="O17" s="8" t="s">
        <v>425</v>
      </c>
      <c r="P17" s="8" t="s">
        <v>293</v>
      </c>
      <c r="Q17" s="27"/>
      <c r="R17" s="27"/>
      <c r="S17" s="27"/>
      <c r="T17" s="27" t="s">
        <v>236</v>
      </c>
    </row>
    <row r="18" customFormat="false" ht="96" hidden="false" customHeight="true" outlineLevel="0" collapsed="false">
      <c r="A18" s="8" t="s">
        <v>500</v>
      </c>
      <c r="B18" s="8" t="s">
        <v>501</v>
      </c>
      <c r="C18" s="8" t="s">
        <v>100</v>
      </c>
      <c r="D18" s="16" t="n">
        <v>8</v>
      </c>
      <c r="E18" s="16" t="n">
        <v>6</v>
      </c>
      <c r="F18" s="16" t="n">
        <v>7</v>
      </c>
      <c r="G18" s="26" t="str">
        <f aca="false">IF(D18&gt;=9,"H",IF(AND(D18&gt;=7,OR(E18&gt;=4,F18&gt;=4)),"H",IF(D18&gt;=7,"M",IF(AND(D18&gt;=4,E18&gt;=7,F18&gt;=7),"H",IF(AND(D18&gt;=4,OR(E18&gt;=7,F18&gt;=7)),"M",IF(AND(D18&gt;=4,E18&gt;=4,F18&gt;=4),"M",IF(AND(D18&lt;=3,E18&gt;=7,F18&gt;=7),"M","L")))))))</f>
        <v>H</v>
      </c>
      <c r="H18" s="8" t="s">
        <v>502</v>
      </c>
      <c r="I18" s="8" t="s">
        <v>503</v>
      </c>
      <c r="J18" s="16" t="s">
        <v>230</v>
      </c>
      <c r="K18" s="26" t="s">
        <v>152</v>
      </c>
      <c r="L18" s="8" t="s">
        <v>242</v>
      </c>
      <c r="M18" s="8" t="s">
        <v>504</v>
      </c>
      <c r="N18" s="8" t="s">
        <v>505</v>
      </c>
      <c r="O18" s="8" t="s">
        <v>425</v>
      </c>
      <c r="P18" s="8" t="s">
        <v>432</v>
      </c>
      <c r="Q18" s="27"/>
      <c r="R18" s="27"/>
      <c r="S18" s="27"/>
      <c r="T18" s="27" t="s">
        <v>236</v>
      </c>
    </row>
  </sheetData>
  <mergeCells count="3">
    <mergeCell ref="A1:T1"/>
    <mergeCell ref="A2:T2"/>
    <mergeCell ref="A3:T3"/>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T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24"/>
    <col collapsed="false" customWidth="true" hidden="false" outlineLevel="0" max="2" min="2" style="0" width="46"/>
    <col collapsed="false" customWidth="true" hidden="false" outlineLevel="0" max="3" min="3" style="0" width="12"/>
    <col collapsed="false" customWidth="true" hidden="false" outlineLevel="0" max="6" min="4" style="0" width="8"/>
    <col collapsed="false" customWidth="true" hidden="false" outlineLevel="0" max="7" min="7" style="0" width="10"/>
    <col collapsed="false" customWidth="true" hidden="false" outlineLevel="0" max="8" min="8" style="0" width="48"/>
    <col collapsed="false" customWidth="true" hidden="false" outlineLevel="0" max="9" min="9" style="0" width="46"/>
    <col collapsed="false" customWidth="true" hidden="false" outlineLevel="0" max="10" min="10" style="0" width="10"/>
    <col collapsed="false" customWidth="true" hidden="false" outlineLevel="0" max="11" min="11" style="0" width="12"/>
    <col collapsed="false" customWidth="true" hidden="false" outlineLevel="0" max="12" min="12" style="0" width="20"/>
    <col collapsed="false" customWidth="true" hidden="false" outlineLevel="0" max="13" min="13" style="0" width="50"/>
    <col collapsed="false" customWidth="true" hidden="false" outlineLevel="0" max="14" min="14" style="0" width="44"/>
    <col collapsed="false" customWidth="true" hidden="false" outlineLevel="0" max="15" min="15" style="0" width="20"/>
    <col collapsed="false" customWidth="true" hidden="false" outlineLevel="0" max="16" min="16" style="0" width="22"/>
    <col collapsed="false" customWidth="true" hidden="false" outlineLevel="0" max="18" min="17" style="0" width="14"/>
    <col collapsed="false" customWidth="true" hidden="false" outlineLevel="0" max="19" min="19" style="0" width="16"/>
    <col collapsed="false" customWidth="true" hidden="false" outlineLevel="0" max="20" min="20" style="0" width="14"/>
  </cols>
  <sheetData>
    <row r="1" customFormat="false" ht="33.75" hidden="false" customHeight="true" outlineLevel="0" collapsed="false">
      <c r="A1" s="1" t="s">
        <v>506</v>
      </c>
      <c r="B1" s="1"/>
      <c r="C1" s="1"/>
      <c r="D1" s="1"/>
      <c r="E1" s="1"/>
      <c r="F1" s="1"/>
      <c r="G1" s="1"/>
      <c r="H1" s="1"/>
      <c r="I1" s="1"/>
      <c r="J1" s="1"/>
      <c r="K1" s="1"/>
      <c r="L1" s="1"/>
      <c r="M1" s="1"/>
      <c r="N1" s="1"/>
      <c r="O1" s="1"/>
      <c r="P1" s="1"/>
      <c r="Q1" s="1"/>
      <c r="R1" s="1"/>
      <c r="S1" s="1"/>
      <c r="T1" s="1"/>
    </row>
    <row r="2" customFormat="false" ht="27.75" hidden="false" customHeight="true" outlineLevel="0" collapsed="false">
      <c r="A2" s="2" t="s">
        <v>1</v>
      </c>
      <c r="B2" s="2"/>
      <c r="C2" s="2"/>
      <c r="D2" s="2"/>
      <c r="E2" s="2"/>
      <c r="F2" s="2"/>
      <c r="G2" s="2"/>
      <c r="H2" s="2"/>
      <c r="I2" s="2"/>
      <c r="J2" s="2"/>
      <c r="K2" s="2"/>
      <c r="L2" s="2"/>
      <c r="M2" s="2"/>
      <c r="N2" s="2"/>
      <c r="O2" s="2"/>
      <c r="P2" s="2"/>
      <c r="Q2" s="2"/>
      <c r="R2" s="2"/>
      <c r="S2" s="2"/>
      <c r="T2" s="2"/>
    </row>
    <row r="3" customFormat="false" ht="42" hidden="false" customHeight="true" outlineLevel="0" collapsed="false">
      <c r="A3" s="20" t="s">
        <v>204</v>
      </c>
      <c r="B3" s="20"/>
      <c r="C3" s="20"/>
      <c r="D3" s="20"/>
      <c r="E3" s="20"/>
      <c r="F3" s="20"/>
      <c r="G3" s="20"/>
      <c r="H3" s="20"/>
      <c r="I3" s="20"/>
      <c r="J3" s="20"/>
      <c r="K3" s="20"/>
      <c r="L3" s="20"/>
      <c r="M3" s="20"/>
      <c r="N3" s="20"/>
      <c r="O3" s="20"/>
      <c r="P3" s="20"/>
      <c r="Q3" s="20"/>
      <c r="R3" s="20"/>
      <c r="S3" s="20"/>
      <c r="T3" s="20"/>
    </row>
    <row r="4" customFormat="false" ht="36" hidden="false" customHeight="true" outlineLevel="0" collapsed="false">
      <c r="A4" s="15" t="s">
        <v>205</v>
      </c>
      <c r="B4" s="15" t="s">
        <v>206</v>
      </c>
      <c r="C4" s="15" t="s">
        <v>207</v>
      </c>
      <c r="D4" s="15" t="s">
        <v>208</v>
      </c>
      <c r="E4" s="15" t="s">
        <v>209</v>
      </c>
      <c r="F4" s="15" t="s">
        <v>210</v>
      </c>
      <c r="G4" s="15" t="s">
        <v>211</v>
      </c>
      <c r="H4" s="15" t="s">
        <v>212</v>
      </c>
      <c r="I4" s="15" t="s">
        <v>213</v>
      </c>
      <c r="J4" s="15" t="s">
        <v>214</v>
      </c>
      <c r="K4" s="15" t="s">
        <v>215</v>
      </c>
      <c r="L4" s="15" t="s">
        <v>216</v>
      </c>
      <c r="M4" s="15" t="s">
        <v>217</v>
      </c>
      <c r="N4" s="15" t="s">
        <v>218</v>
      </c>
      <c r="O4" s="15" t="s">
        <v>219</v>
      </c>
      <c r="P4" s="15" t="s">
        <v>220</v>
      </c>
      <c r="Q4" s="15" t="s">
        <v>221</v>
      </c>
      <c r="R4" s="15" t="s">
        <v>222</v>
      </c>
      <c r="S4" s="15" t="s">
        <v>223</v>
      </c>
      <c r="T4" s="15" t="s">
        <v>224</v>
      </c>
    </row>
    <row r="5" customFormat="false" ht="96" hidden="false" customHeight="true" outlineLevel="0" collapsed="false">
      <c r="A5" s="8" t="s">
        <v>507</v>
      </c>
      <c r="B5" s="8" t="s">
        <v>508</v>
      </c>
      <c r="C5" s="8" t="s">
        <v>330</v>
      </c>
      <c r="D5" s="16" t="n">
        <v>8</v>
      </c>
      <c r="E5" s="16" t="n">
        <v>7</v>
      </c>
      <c r="F5" s="16" t="n">
        <v>6</v>
      </c>
      <c r="G5" s="26" t="str">
        <f aca="false">IF(D5&gt;=9,"H",IF(AND(D5&gt;=7,OR(E5&gt;=4,F5&gt;=4)),"H",IF(D5&gt;=7,"M",IF(AND(D5&gt;=4,E5&gt;=7,F5&gt;=7),"H",IF(AND(D5&gt;=4,OR(E5&gt;=7,F5&gt;=7)),"M",IF(AND(D5&gt;=4,E5&gt;=4,F5&gt;=4),"M",IF(AND(D5&lt;=3,E5&gt;=7,F5&gt;=7),"M","L")))))))</f>
        <v>H</v>
      </c>
      <c r="H5" s="8" t="s">
        <v>509</v>
      </c>
      <c r="I5" s="8" t="s">
        <v>510</v>
      </c>
      <c r="J5" s="16" t="s">
        <v>230</v>
      </c>
      <c r="K5" s="26" t="s">
        <v>152</v>
      </c>
      <c r="L5" s="8" t="s">
        <v>242</v>
      </c>
      <c r="M5" s="8" t="s">
        <v>511</v>
      </c>
      <c r="N5" s="8" t="s">
        <v>512</v>
      </c>
      <c r="O5" s="8" t="s">
        <v>425</v>
      </c>
      <c r="P5" s="8" t="s">
        <v>432</v>
      </c>
      <c r="Q5" s="27"/>
      <c r="R5" s="27"/>
      <c r="S5" s="27"/>
      <c r="T5" s="27" t="s">
        <v>236</v>
      </c>
    </row>
    <row r="6" customFormat="false" ht="96" hidden="false" customHeight="true" outlineLevel="0" collapsed="false">
      <c r="A6" s="8" t="s">
        <v>513</v>
      </c>
      <c r="B6" s="8" t="s">
        <v>514</v>
      </c>
      <c r="C6" s="8" t="s">
        <v>96</v>
      </c>
      <c r="D6" s="16" t="n">
        <v>7</v>
      </c>
      <c r="E6" s="16" t="n">
        <v>6</v>
      </c>
      <c r="F6" s="16" t="n">
        <v>6</v>
      </c>
      <c r="G6" s="26" t="str">
        <f aca="false">IF(D6&gt;=9,"H",IF(AND(D6&gt;=7,OR(E6&gt;=4,F6&gt;=4)),"H",IF(D6&gt;=7,"M",IF(AND(D6&gt;=4,E6&gt;=7,F6&gt;=7),"H",IF(AND(D6&gt;=4,OR(E6&gt;=7,F6&gt;=7)),"M",IF(AND(D6&gt;=4,E6&gt;=4,F6&gt;=4),"M",IF(AND(D6&lt;=3,E6&gt;=7,F6&gt;=7),"M","L")))))))</f>
        <v>H</v>
      </c>
      <c r="H6" s="8" t="s">
        <v>515</v>
      </c>
      <c r="I6" s="8" t="s">
        <v>516</v>
      </c>
      <c r="J6" s="16" t="s">
        <v>230</v>
      </c>
      <c r="K6" s="26" t="s">
        <v>152</v>
      </c>
      <c r="L6" s="8" t="s">
        <v>242</v>
      </c>
      <c r="M6" s="8" t="s">
        <v>517</v>
      </c>
      <c r="N6" s="8" t="s">
        <v>518</v>
      </c>
      <c r="O6" s="8" t="s">
        <v>425</v>
      </c>
      <c r="P6" s="8" t="s">
        <v>432</v>
      </c>
      <c r="Q6" s="27"/>
      <c r="R6" s="27"/>
      <c r="S6" s="27"/>
      <c r="T6" s="27" t="s">
        <v>236</v>
      </c>
    </row>
    <row r="7" customFormat="false" ht="96" hidden="false" customHeight="true" outlineLevel="0" collapsed="false">
      <c r="A7" s="8" t="s">
        <v>519</v>
      </c>
      <c r="B7" s="8" t="s">
        <v>520</v>
      </c>
      <c r="C7" s="8" t="s">
        <v>73</v>
      </c>
      <c r="D7" s="16" t="n">
        <v>6</v>
      </c>
      <c r="E7" s="16" t="n">
        <v>6</v>
      </c>
      <c r="F7" s="16" t="n">
        <v>6</v>
      </c>
      <c r="G7" s="25" t="str">
        <f aca="false">IF(D7&gt;=9,"H",IF(AND(D7&gt;=7,OR(E7&gt;=4,F7&gt;=4)),"H",IF(D7&gt;=7,"M",IF(AND(D7&gt;=4,E7&gt;=7,F7&gt;=7),"H",IF(AND(D7&gt;=4,OR(E7&gt;=7,F7&gt;=7)),"M",IF(AND(D7&gt;=4,E7&gt;=4,F7&gt;=4),"M",IF(AND(D7&lt;=3,E7&gt;=7,F7&gt;=7),"M","L")))))))</f>
        <v>M</v>
      </c>
      <c r="H7" s="8" t="s">
        <v>521</v>
      </c>
      <c r="I7" s="8" t="s">
        <v>522</v>
      </c>
      <c r="J7" s="16" t="s">
        <v>230</v>
      </c>
      <c r="K7" s="16" t="s">
        <v>241</v>
      </c>
      <c r="L7" s="8" t="s">
        <v>242</v>
      </c>
      <c r="M7" s="8" t="s">
        <v>523</v>
      </c>
      <c r="N7" s="8" t="s">
        <v>524</v>
      </c>
      <c r="O7" s="8" t="s">
        <v>425</v>
      </c>
      <c r="P7" s="8" t="s">
        <v>432</v>
      </c>
      <c r="Q7" s="27"/>
      <c r="R7" s="27"/>
      <c r="S7" s="27"/>
      <c r="T7" s="27" t="s">
        <v>236</v>
      </c>
    </row>
    <row r="8" customFormat="false" ht="96" hidden="false" customHeight="true" outlineLevel="0" collapsed="false">
      <c r="A8" s="8" t="s">
        <v>525</v>
      </c>
      <c r="B8" s="8" t="s">
        <v>526</v>
      </c>
      <c r="C8" s="8" t="s">
        <v>73</v>
      </c>
      <c r="D8" s="16" t="n">
        <v>6</v>
      </c>
      <c r="E8" s="16" t="n">
        <v>5</v>
      </c>
      <c r="F8" s="16" t="n">
        <v>6</v>
      </c>
      <c r="G8" s="25" t="str">
        <f aca="false">IF(D8&gt;=9,"H",IF(AND(D8&gt;=7,OR(E8&gt;=4,F8&gt;=4)),"H",IF(D8&gt;=7,"M",IF(AND(D8&gt;=4,E8&gt;=7,F8&gt;=7),"H",IF(AND(D8&gt;=4,OR(E8&gt;=7,F8&gt;=7)),"M",IF(AND(D8&gt;=4,E8&gt;=4,F8&gt;=4),"M",IF(AND(D8&lt;=3,E8&gt;=7,F8&gt;=7),"M","L")))))))</f>
        <v>M</v>
      </c>
      <c r="H8" s="8" t="s">
        <v>527</v>
      </c>
      <c r="I8" s="8" t="s">
        <v>528</v>
      </c>
      <c r="J8" s="16" t="s">
        <v>230</v>
      </c>
      <c r="K8" s="16" t="s">
        <v>241</v>
      </c>
      <c r="L8" s="8" t="s">
        <v>242</v>
      </c>
      <c r="M8" s="8" t="s">
        <v>529</v>
      </c>
      <c r="N8" s="8" t="s">
        <v>530</v>
      </c>
      <c r="O8" s="8" t="s">
        <v>425</v>
      </c>
      <c r="P8" s="8" t="s">
        <v>432</v>
      </c>
      <c r="Q8" s="27"/>
      <c r="R8" s="27"/>
      <c r="S8" s="27"/>
      <c r="T8" s="27" t="s">
        <v>236</v>
      </c>
    </row>
    <row r="9" customFormat="false" ht="96" hidden="false" customHeight="true" outlineLevel="0" collapsed="false">
      <c r="A9" s="8" t="s">
        <v>531</v>
      </c>
      <c r="B9" s="8" t="s">
        <v>532</v>
      </c>
      <c r="C9" s="8" t="s">
        <v>116</v>
      </c>
      <c r="D9" s="16" t="n">
        <v>7</v>
      </c>
      <c r="E9" s="16" t="n">
        <v>5</v>
      </c>
      <c r="F9" s="16" t="n">
        <v>6</v>
      </c>
      <c r="G9" s="26" t="str">
        <f aca="false">IF(D9&gt;=9,"H",IF(AND(D9&gt;=7,OR(E9&gt;=4,F9&gt;=4)),"H",IF(D9&gt;=7,"M",IF(AND(D9&gt;=4,E9&gt;=7,F9&gt;=7),"H",IF(AND(D9&gt;=4,OR(E9&gt;=7,F9&gt;=7)),"M",IF(AND(D9&gt;=4,E9&gt;=4,F9&gt;=4),"M",IF(AND(D9&lt;=3,E9&gt;=7,F9&gt;=7),"M","L")))))))</f>
        <v>H</v>
      </c>
      <c r="H9" s="8" t="s">
        <v>533</v>
      </c>
      <c r="I9" s="8" t="s">
        <v>534</v>
      </c>
      <c r="J9" s="16" t="s">
        <v>230</v>
      </c>
      <c r="K9" s="26" t="s">
        <v>152</v>
      </c>
      <c r="L9" s="8" t="s">
        <v>242</v>
      </c>
      <c r="M9" s="8" t="s">
        <v>535</v>
      </c>
      <c r="N9" s="8" t="s">
        <v>536</v>
      </c>
      <c r="O9" s="8" t="s">
        <v>425</v>
      </c>
      <c r="P9" s="8" t="s">
        <v>432</v>
      </c>
      <c r="Q9" s="27"/>
      <c r="R9" s="27"/>
      <c r="S9" s="27"/>
      <c r="T9" s="27" t="s">
        <v>236</v>
      </c>
    </row>
    <row r="10" customFormat="false" ht="96" hidden="false" customHeight="true" outlineLevel="0" collapsed="false">
      <c r="A10" s="8" t="s">
        <v>537</v>
      </c>
      <c r="B10" s="8" t="s">
        <v>538</v>
      </c>
      <c r="C10" s="8" t="s">
        <v>86</v>
      </c>
      <c r="D10" s="16" t="n">
        <v>8</v>
      </c>
      <c r="E10" s="16" t="n">
        <v>5</v>
      </c>
      <c r="F10" s="16" t="n">
        <v>6</v>
      </c>
      <c r="G10" s="26" t="str">
        <f aca="false">IF(D10&gt;=9,"H",IF(AND(D10&gt;=7,OR(E10&gt;=4,F10&gt;=4)),"H",IF(D10&gt;=7,"M",IF(AND(D10&gt;=4,E10&gt;=7,F10&gt;=7),"H",IF(AND(D10&gt;=4,OR(E10&gt;=7,F10&gt;=7)),"M",IF(AND(D10&gt;=4,E10&gt;=4,F10&gt;=4),"M",IF(AND(D10&lt;=3,E10&gt;=7,F10&gt;=7),"M","L")))))))</f>
        <v>H</v>
      </c>
      <c r="H10" s="8" t="s">
        <v>539</v>
      </c>
      <c r="I10" s="8" t="s">
        <v>540</v>
      </c>
      <c r="J10" s="16" t="s">
        <v>230</v>
      </c>
      <c r="K10" s="26" t="s">
        <v>152</v>
      </c>
      <c r="L10" s="8" t="s">
        <v>242</v>
      </c>
      <c r="M10" s="8" t="s">
        <v>541</v>
      </c>
      <c r="N10" s="8" t="s">
        <v>542</v>
      </c>
      <c r="O10" s="8" t="s">
        <v>425</v>
      </c>
      <c r="P10" s="8" t="s">
        <v>432</v>
      </c>
      <c r="Q10" s="27"/>
      <c r="R10" s="27"/>
      <c r="S10" s="27"/>
      <c r="T10" s="27" t="s">
        <v>236</v>
      </c>
    </row>
    <row r="11" customFormat="false" ht="96" hidden="false" customHeight="true" outlineLevel="0" collapsed="false">
      <c r="A11" s="8" t="s">
        <v>543</v>
      </c>
      <c r="B11" s="8" t="s">
        <v>544</v>
      </c>
      <c r="C11" s="8" t="s">
        <v>78</v>
      </c>
      <c r="D11" s="16" t="n">
        <v>9</v>
      </c>
      <c r="E11" s="16" t="n">
        <v>4</v>
      </c>
      <c r="F11" s="16" t="n">
        <v>6</v>
      </c>
      <c r="G11" s="26" t="str">
        <f aca="false">IF(D11&gt;=9,"H",IF(AND(D11&gt;=7,OR(E11&gt;=4,F11&gt;=4)),"H",IF(D11&gt;=7,"M",IF(AND(D11&gt;=4,E11&gt;=7,F11&gt;=7),"H",IF(AND(D11&gt;=4,OR(E11&gt;=7,F11&gt;=7)),"M",IF(AND(D11&gt;=4,E11&gt;=4,F11&gt;=4),"M",IF(AND(D11&lt;=3,E11&gt;=7,F11&gt;=7),"M","L")))))))</f>
        <v>H</v>
      </c>
      <c r="H11" s="8" t="s">
        <v>545</v>
      </c>
      <c r="I11" s="8" t="s">
        <v>546</v>
      </c>
      <c r="J11" s="16" t="s">
        <v>230</v>
      </c>
      <c r="K11" s="26" t="s">
        <v>152</v>
      </c>
      <c r="L11" s="8" t="s">
        <v>242</v>
      </c>
      <c r="M11" s="8" t="s">
        <v>547</v>
      </c>
      <c r="N11" s="8" t="s">
        <v>548</v>
      </c>
      <c r="O11" s="8" t="s">
        <v>425</v>
      </c>
      <c r="P11" s="8" t="s">
        <v>432</v>
      </c>
      <c r="Q11" s="27"/>
      <c r="R11" s="27"/>
      <c r="S11" s="27"/>
      <c r="T11" s="27" t="s">
        <v>236</v>
      </c>
    </row>
    <row r="12" customFormat="false" ht="96" hidden="false" customHeight="true" outlineLevel="0" collapsed="false">
      <c r="A12" s="8" t="s">
        <v>549</v>
      </c>
      <c r="B12" s="8" t="s">
        <v>550</v>
      </c>
      <c r="C12" s="8" t="s">
        <v>116</v>
      </c>
      <c r="D12" s="16" t="n">
        <v>7</v>
      </c>
      <c r="E12" s="16" t="n">
        <v>5</v>
      </c>
      <c r="F12" s="16" t="n">
        <v>7</v>
      </c>
      <c r="G12" s="26" t="str">
        <f aca="false">IF(D12&gt;=9,"H",IF(AND(D12&gt;=7,OR(E12&gt;=4,F12&gt;=4)),"H",IF(D12&gt;=7,"M",IF(AND(D12&gt;=4,E12&gt;=7,F12&gt;=7),"H",IF(AND(D12&gt;=4,OR(E12&gt;=7,F12&gt;=7)),"M",IF(AND(D12&gt;=4,E12&gt;=4,F12&gt;=4),"M",IF(AND(D12&lt;=3,E12&gt;=7,F12&gt;=7),"M","L")))))))</f>
        <v>H</v>
      </c>
      <c r="H12" s="8" t="s">
        <v>551</v>
      </c>
      <c r="I12" s="8" t="s">
        <v>552</v>
      </c>
      <c r="J12" s="16" t="s">
        <v>230</v>
      </c>
      <c r="K12" s="26" t="s">
        <v>152</v>
      </c>
      <c r="L12" s="8" t="s">
        <v>242</v>
      </c>
      <c r="M12" s="8" t="s">
        <v>553</v>
      </c>
      <c r="N12" s="8" t="s">
        <v>554</v>
      </c>
      <c r="O12" s="8" t="s">
        <v>425</v>
      </c>
      <c r="P12" s="8" t="s">
        <v>432</v>
      </c>
      <c r="Q12" s="27"/>
      <c r="R12" s="27"/>
      <c r="S12" s="27"/>
      <c r="T12" s="27" t="s">
        <v>236</v>
      </c>
    </row>
    <row r="13" customFormat="false" ht="96" hidden="false" customHeight="true" outlineLevel="0" collapsed="false">
      <c r="A13" s="8" t="s">
        <v>555</v>
      </c>
      <c r="B13" s="8" t="s">
        <v>556</v>
      </c>
      <c r="C13" s="8" t="s">
        <v>96</v>
      </c>
      <c r="D13" s="16" t="n">
        <v>6</v>
      </c>
      <c r="E13" s="16" t="n">
        <v>6</v>
      </c>
      <c r="F13" s="16" t="n">
        <v>6</v>
      </c>
      <c r="G13" s="25" t="str">
        <f aca="false">IF(D13&gt;=9,"H",IF(AND(D13&gt;=7,OR(E13&gt;=4,F13&gt;=4)),"H",IF(D13&gt;=7,"M",IF(AND(D13&gt;=4,E13&gt;=7,F13&gt;=7),"H",IF(AND(D13&gt;=4,OR(E13&gt;=7,F13&gt;=7)),"M",IF(AND(D13&gt;=4,E13&gt;=4,F13&gt;=4),"M",IF(AND(D13&lt;=3,E13&gt;=7,F13&gt;=7),"M","L")))))))</f>
        <v>M</v>
      </c>
      <c r="H13" s="8" t="s">
        <v>557</v>
      </c>
      <c r="I13" s="8" t="s">
        <v>558</v>
      </c>
      <c r="J13" s="16" t="s">
        <v>230</v>
      </c>
      <c r="K13" s="16" t="s">
        <v>241</v>
      </c>
      <c r="L13" s="8" t="s">
        <v>242</v>
      </c>
      <c r="M13" s="8" t="s">
        <v>559</v>
      </c>
      <c r="N13" s="8" t="s">
        <v>560</v>
      </c>
      <c r="O13" s="8" t="s">
        <v>425</v>
      </c>
      <c r="P13" s="8" t="s">
        <v>432</v>
      </c>
      <c r="Q13" s="27"/>
      <c r="R13" s="27"/>
      <c r="S13" s="27"/>
      <c r="T13" s="27" t="s">
        <v>236</v>
      </c>
    </row>
    <row r="14" customFormat="false" ht="96" hidden="false" customHeight="true" outlineLevel="0" collapsed="false">
      <c r="A14" s="8" t="s">
        <v>561</v>
      </c>
      <c r="B14" s="8" t="s">
        <v>562</v>
      </c>
      <c r="C14" s="8" t="s">
        <v>78</v>
      </c>
      <c r="D14" s="16" t="n">
        <v>8</v>
      </c>
      <c r="E14" s="16" t="n">
        <v>5</v>
      </c>
      <c r="F14" s="16" t="n">
        <v>6</v>
      </c>
      <c r="G14" s="26" t="str">
        <f aca="false">IF(D14&gt;=9,"H",IF(AND(D14&gt;=7,OR(E14&gt;=4,F14&gt;=4)),"H",IF(D14&gt;=7,"M",IF(AND(D14&gt;=4,E14&gt;=7,F14&gt;=7),"H",IF(AND(D14&gt;=4,OR(E14&gt;=7,F14&gt;=7)),"M",IF(AND(D14&gt;=4,E14&gt;=4,F14&gt;=4),"M",IF(AND(D14&lt;=3,E14&gt;=7,F14&gt;=7),"M","L")))))))</f>
        <v>H</v>
      </c>
      <c r="H14" s="8" t="s">
        <v>563</v>
      </c>
      <c r="I14" s="8" t="s">
        <v>564</v>
      </c>
      <c r="J14" s="16" t="s">
        <v>230</v>
      </c>
      <c r="K14" s="26" t="s">
        <v>152</v>
      </c>
      <c r="L14" s="8" t="s">
        <v>242</v>
      </c>
      <c r="M14" s="8" t="s">
        <v>565</v>
      </c>
      <c r="N14" s="8" t="s">
        <v>566</v>
      </c>
      <c r="O14" s="8" t="s">
        <v>425</v>
      </c>
      <c r="P14" s="8" t="s">
        <v>432</v>
      </c>
      <c r="Q14" s="27"/>
      <c r="R14" s="27"/>
      <c r="S14" s="27"/>
      <c r="T14" s="27" t="s">
        <v>236</v>
      </c>
    </row>
    <row r="15" customFormat="false" ht="96" hidden="false" customHeight="true" outlineLevel="0" collapsed="false">
      <c r="A15" s="8" t="s">
        <v>567</v>
      </c>
      <c r="B15" s="8" t="s">
        <v>568</v>
      </c>
      <c r="C15" s="8" t="s">
        <v>73</v>
      </c>
      <c r="D15" s="16" t="n">
        <v>7</v>
      </c>
      <c r="E15" s="16" t="n">
        <v>5</v>
      </c>
      <c r="F15" s="16" t="n">
        <v>6</v>
      </c>
      <c r="G15" s="26" t="str">
        <f aca="false">IF(D15&gt;=9,"H",IF(AND(D15&gt;=7,OR(E15&gt;=4,F15&gt;=4)),"H",IF(D15&gt;=7,"M",IF(AND(D15&gt;=4,E15&gt;=7,F15&gt;=7),"H",IF(AND(D15&gt;=4,OR(E15&gt;=7,F15&gt;=7)),"M",IF(AND(D15&gt;=4,E15&gt;=4,F15&gt;=4),"M",IF(AND(D15&lt;=3,E15&gt;=7,F15&gt;=7),"M","L")))))))</f>
        <v>H</v>
      </c>
      <c r="H15" s="8" t="s">
        <v>569</v>
      </c>
      <c r="I15" s="8" t="s">
        <v>570</v>
      </c>
      <c r="J15" s="16" t="s">
        <v>230</v>
      </c>
      <c r="K15" s="26" t="s">
        <v>152</v>
      </c>
      <c r="L15" s="8" t="s">
        <v>242</v>
      </c>
      <c r="M15" s="8" t="s">
        <v>571</v>
      </c>
      <c r="N15" s="8" t="s">
        <v>572</v>
      </c>
      <c r="O15" s="8" t="s">
        <v>425</v>
      </c>
      <c r="P15" s="8" t="s">
        <v>432</v>
      </c>
      <c r="Q15" s="27"/>
      <c r="R15" s="27"/>
      <c r="S15" s="27"/>
      <c r="T15" s="27" t="s">
        <v>236</v>
      </c>
    </row>
  </sheetData>
  <mergeCells count="3">
    <mergeCell ref="A1:T1"/>
    <mergeCell ref="A2:T2"/>
    <mergeCell ref="A3:T3"/>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7" min="3" style="0" width="14"/>
  </cols>
  <sheetData>
    <row r="1" customFormat="false" ht="30" hidden="false" customHeight="true" outlineLevel="0" collapsed="false">
      <c r="A1" s="1" t="s">
        <v>573</v>
      </c>
      <c r="B1" s="1"/>
      <c r="C1" s="1"/>
      <c r="D1" s="1"/>
      <c r="E1" s="1"/>
      <c r="F1" s="1"/>
      <c r="G1" s="1"/>
    </row>
    <row r="2" customFormat="false" ht="27.75" hidden="false" customHeight="true" outlineLevel="0" collapsed="false">
      <c r="A2" s="2" t="s">
        <v>1</v>
      </c>
      <c r="B2" s="2"/>
      <c r="C2" s="2"/>
      <c r="D2" s="2"/>
      <c r="E2" s="2"/>
      <c r="F2" s="2"/>
      <c r="G2" s="2"/>
    </row>
    <row r="3" customFormat="false" ht="48" hidden="false" customHeight="true" outlineLevel="0" collapsed="false">
      <c r="A3" s="20" t="s">
        <v>574</v>
      </c>
      <c r="B3" s="20"/>
      <c r="C3" s="20"/>
      <c r="D3" s="20"/>
      <c r="E3" s="20"/>
      <c r="F3" s="20"/>
      <c r="G3" s="20"/>
    </row>
    <row r="5" customFormat="false" ht="24" hidden="false" customHeight="true" outlineLevel="0" collapsed="false">
      <c r="B5" s="3" t="s">
        <v>575</v>
      </c>
      <c r="C5" s="3"/>
      <c r="D5" s="3"/>
      <c r="E5" s="3"/>
      <c r="F5" s="3"/>
      <c r="G5" s="3"/>
    </row>
    <row r="6" customFormat="false" ht="30" hidden="false" customHeight="true" outlineLevel="0" collapsed="false">
      <c r="B6" s="18" t="s">
        <v>576</v>
      </c>
      <c r="C6" s="18" t="s">
        <v>577</v>
      </c>
      <c r="D6" s="18" t="s">
        <v>578</v>
      </c>
      <c r="E6" s="18" t="s">
        <v>579</v>
      </c>
      <c r="F6" s="18" t="s">
        <v>580</v>
      </c>
      <c r="G6" s="18" t="s">
        <v>581</v>
      </c>
    </row>
    <row r="7" customFormat="false" ht="21.75" hidden="false" customHeight="true" outlineLevel="0" collapsed="false">
      <c r="B7" s="28" t="s">
        <v>582</v>
      </c>
      <c r="C7" s="29" t="n">
        <f aca="false">COUNTA('Control Register - Bank'!A5:A18)</f>
        <v>14</v>
      </c>
      <c r="D7" s="29" t="n">
        <f aca="false">COUNTIF('Control Register - Bank'!K5:K18,"High")</f>
        <v>8</v>
      </c>
      <c r="E7" s="29" t="n">
        <f aca="false">COUNTIF('Control Register - Bank'!K5:K18,"Medium")</f>
        <v>6</v>
      </c>
      <c r="F7" s="29" t="n">
        <f aca="false">COUNTIF('Control Register - Bank'!K5:K18,"Low")</f>
        <v>0</v>
      </c>
      <c r="G7" s="29" t="n">
        <f aca="false">COUNTIF('Control Register - Bank'!J5:J18,"Y")</f>
        <v>14</v>
      </c>
    </row>
    <row r="8" customFormat="false" ht="21.75" hidden="false" customHeight="true" outlineLevel="0" collapsed="false">
      <c r="B8" s="28" t="s">
        <v>583</v>
      </c>
      <c r="C8" s="29" t="n">
        <f aca="false">COUNTA('Control Register - TDS'!A5:A18)</f>
        <v>14</v>
      </c>
      <c r="D8" s="29" t="n">
        <f aca="false">COUNTIF('Control Register - TDS'!K5:K18,"High")</f>
        <v>11</v>
      </c>
      <c r="E8" s="29" t="n">
        <f aca="false">COUNTIF('Control Register - TDS'!K5:K18,"Medium")</f>
        <v>3</v>
      </c>
      <c r="F8" s="29" t="n">
        <f aca="false">COUNTIF('Control Register - TDS'!K5:K18,"Low")</f>
        <v>0</v>
      </c>
      <c r="G8" s="29" t="n">
        <f aca="false">COUNTIF('Control Register - TDS'!J5:J18,"Y")</f>
        <v>14</v>
      </c>
    </row>
    <row r="9" customFormat="false" ht="21.75" hidden="false" customHeight="true" outlineLevel="0" collapsed="false">
      <c r="B9" s="28" t="s">
        <v>584</v>
      </c>
      <c r="C9" s="29" t="n">
        <f aca="false">COUNTA('Control Register - GSTR-2B'!A5:A18)</f>
        <v>14</v>
      </c>
      <c r="D9" s="29" t="n">
        <f aca="false">COUNTIF('Control Register - GSTR-2B'!K5:K18,"High")</f>
        <v>13</v>
      </c>
      <c r="E9" s="29" t="n">
        <f aca="false">COUNTIF('Control Register - GSTR-2B'!K5:K18,"Medium")</f>
        <v>1</v>
      </c>
      <c r="F9" s="29" t="n">
        <f aca="false">COUNTIF('Control Register - GSTR-2B'!K5:K18,"Low")</f>
        <v>0</v>
      </c>
      <c r="G9" s="29" t="n">
        <f aca="false">COUNTIF('Control Register - GSTR-2B'!J5:J18,"Y")</f>
        <v>14</v>
      </c>
    </row>
    <row r="10" customFormat="false" ht="21.75" hidden="false" customHeight="true" outlineLevel="0" collapsed="false">
      <c r="B10" s="28" t="s">
        <v>585</v>
      </c>
      <c r="C10" s="29" t="n">
        <f aca="false">COUNTA('Control Register - GSTR-1v3B'!A5:A15)</f>
        <v>11</v>
      </c>
      <c r="D10" s="29" t="n">
        <f aca="false">COUNTIF('Control Register - GSTR-1v3B'!K5:K15,"High")</f>
        <v>8</v>
      </c>
      <c r="E10" s="29" t="n">
        <f aca="false">COUNTIF('Control Register - GSTR-1v3B'!K5:K15,"Medium")</f>
        <v>3</v>
      </c>
      <c r="F10" s="29" t="n">
        <f aca="false">COUNTIF('Control Register - GSTR-1v3B'!K5:K15,"Low")</f>
        <v>0</v>
      </c>
      <c r="G10" s="29" t="n">
        <f aca="false">COUNTIF('Control Register - GSTR-1v3B'!J5:J15,"Y")</f>
        <v>11</v>
      </c>
    </row>
    <row r="11" customFormat="false" ht="24" hidden="false" customHeight="true" outlineLevel="0" collapsed="false">
      <c r="B11" s="4" t="s">
        <v>586</v>
      </c>
      <c r="C11" s="30" t="n">
        <f aca="false">SUM(C7:C10)</f>
        <v>53</v>
      </c>
      <c r="D11" s="30" t="n">
        <f aca="false">SUM(D7:D10)</f>
        <v>40</v>
      </c>
      <c r="E11" s="30" t="n">
        <f aca="false">SUM(E7:E10)</f>
        <v>13</v>
      </c>
      <c r="F11" s="30" t="n">
        <f aca="false">SUM(F7:F10)</f>
        <v>0</v>
      </c>
      <c r="G11" s="30" t="n">
        <f aca="false">SUM(G7:G10)</f>
        <v>53</v>
      </c>
    </row>
    <row r="13" customFormat="false" ht="24" hidden="false" customHeight="true" outlineLevel="0" collapsed="false">
      <c r="B13" s="3" t="s">
        <v>587</v>
      </c>
      <c r="C13" s="3"/>
      <c r="D13" s="3"/>
      <c r="E13" s="3"/>
      <c r="F13" s="3"/>
      <c r="G13" s="3"/>
    </row>
    <row r="14" customFormat="false" ht="30" hidden="false" customHeight="true" outlineLevel="0" collapsed="false">
      <c r="B14" s="18" t="s">
        <v>588</v>
      </c>
      <c r="C14" s="18" t="s">
        <v>589</v>
      </c>
      <c r="D14" s="18" t="s">
        <v>590</v>
      </c>
      <c r="E14" s="18" t="s">
        <v>591</v>
      </c>
      <c r="F14" s="18" t="s">
        <v>592</v>
      </c>
      <c r="G14" s="18" t="s">
        <v>593</v>
      </c>
    </row>
    <row r="15" customFormat="false" ht="21.75" hidden="false" customHeight="true" outlineLevel="0" collapsed="false">
      <c r="B15" s="28" t="s">
        <v>594</v>
      </c>
      <c r="C15" s="29" t="n">
        <f aca="false">COUNTIFS('Control Register - Bank'!J5:J18,"Y",'Control Register - Bank'!L5:L18,"*Daily*")</f>
        <v>1</v>
      </c>
      <c r="D15" s="29" t="n">
        <f aca="false">COUNTIFS('Control Register - TDS'!J5:J18,"Y",'Control Register - TDS'!L5:L18,"*Daily*")</f>
        <v>0</v>
      </c>
      <c r="E15" s="29" t="n">
        <f aca="false">COUNTIFS('Control Register - GSTR-2B'!J5:J18,"Y",'Control Register - GSTR-2B'!L5:L18,"*Daily*")</f>
        <v>2</v>
      </c>
      <c r="F15" s="29" t="n">
        <f aca="false">COUNTIFS('Control Register - GSTR-1v3B'!J5:J15,"Y",'Control Register - GSTR-1v3B'!L5:L15,"*Daily*")</f>
        <v>0</v>
      </c>
      <c r="G15" s="29" t="n">
        <f aca="false">SUM(C15:F15)</f>
        <v>3</v>
      </c>
    </row>
    <row r="16" customFormat="false" ht="21.75" hidden="false" customHeight="true" outlineLevel="0" collapsed="false">
      <c r="B16" s="28" t="s">
        <v>231</v>
      </c>
      <c r="C16" s="29" t="n">
        <f aca="false">COUNTIFS('Control Register - Bank'!J5:J18,"Y",'Control Register - Bank'!L5:L18,"*Weekly*")</f>
        <v>5</v>
      </c>
      <c r="D16" s="29" t="n">
        <f aca="false">COUNTIFS('Control Register - TDS'!J5:J18,"Y",'Control Register - TDS'!L5:L18,"*Weekly*")</f>
        <v>0</v>
      </c>
      <c r="E16" s="29" t="n">
        <f aca="false">COUNTIFS('Control Register - GSTR-2B'!J5:J18,"Y",'Control Register - GSTR-2B'!L5:L18,"*Weekly*")</f>
        <v>1</v>
      </c>
      <c r="F16" s="29" t="n">
        <f aca="false">COUNTIFS('Control Register - GSTR-1v3B'!J5:J15,"Y",'Control Register - GSTR-1v3B'!L5:L15,"*Weekly*")</f>
        <v>0</v>
      </c>
      <c r="G16" s="29" t="n">
        <f aca="false">SUM(C16:F16)</f>
        <v>6</v>
      </c>
    </row>
    <row r="17" customFormat="false" ht="21.75" hidden="false" customHeight="true" outlineLevel="0" collapsed="false">
      <c r="B17" s="28" t="s">
        <v>242</v>
      </c>
      <c r="C17" s="29" t="n">
        <f aca="false">COUNTIFS('Control Register - Bank'!J5:J18,"Y",'Control Register - Bank'!L5:L18,"*Monthly*")</f>
        <v>7</v>
      </c>
      <c r="D17" s="29" t="n">
        <f aca="false">COUNTIFS('Control Register - TDS'!J5:J18,"Y",'Control Register - TDS'!L5:L18,"*Monthly*")</f>
        <v>9</v>
      </c>
      <c r="E17" s="29" t="n">
        <f aca="false">COUNTIFS('Control Register - GSTR-2B'!J5:J18,"Y",'Control Register - GSTR-2B'!L5:L18,"*Monthly*")</f>
        <v>12</v>
      </c>
      <c r="F17" s="29" t="n">
        <f aca="false">COUNTIFS('Control Register - GSTR-1v3B'!J5:J15,"Y",'Control Register - GSTR-1v3B'!L5:L15,"*Monthly*")</f>
        <v>11</v>
      </c>
      <c r="G17" s="29" t="n">
        <f aca="false">SUM(C17:F17)</f>
        <v>39</v>
      </c>
    </row>
    <row r="18" customFormat="false" ht="21.75" hidden="false" customHeight="true" outlineLevel="0" collapsed="false">
      <c r="B18" s="28" t="s">
        <v>290</v>
      </c>
      <c r="C18" s="29" t="n">
        <f aca="false">COUNTIFS('Control Register - Bank'!J5:J18,"Y",'Control Register - Bank'!L5:L18,"*Quarterly*")</f>
        <v>2</v>
      </c>
      <c r="D18" s="29" t="n">
        <f aca="false">COUNTIFS('Control Register - TDS'!J5:J18,"Y",'Control Register - TDS'!L5:L18,"*Quarterly*")</f>
        <v>4</v>
      </c>
      <c r="E18" s="29" t="n">
        <f aca="false">COUNTIFS('Control Register - GSTR-2B'!J5:J18,"Y",'Control Register - GSTR-2B'!L5:L18,"*Quarterly*")</f>
        <v>0</v>
      </c>
      <c r="F18" s="29" t="n">
        <f aca="false">COUNTIFS('Control Register - GSTR-1v3B'!J5:J15,"Y",'Control Register - GSTR-1v3B'!L5:L15,"*Quarterly*")</f>
        <v>0</v>
      </c>
      <c r="G18" s="29" t="n">
        <f aca="false">SUM(C18:F18)</f>
        <v>6</v>
      </c>
    </row>
    <row r="19" customFormat="false" ht="21.75" hidden="false" customHeight="true" outlineLevel="0" collapsed="false">
      <c r="B19" s="28" t="s">
        <v>407</v>
      </c>
      <c r="C19" s="29" t="n">
        <f aca="false">COUNTIFS('Control Register - Bank'!J5:J18,"Y",'Control Register - Bank'!L5:L18,"*Annually*")</f>
        <v>0</v>
      </c>
      <c r="D19" s="29" t="n">
        <f aca="false">COUNTIFS('Control Register - TDS'!J5:J18,"Y",'Control Register - TDS'!L5:L18,"*Annually*")</f>
        <v>2</v>
      </c>
      <c r="E19" s="29" t="n">
        <f aca="false">COUNTIFS('Control Register - GSTR-2B'!J5:J18,"Y",'Control Register - GSTR-2B'!L5:L18,"*Annually*")</f>
        <v>0</v>
      </c>
      <c r="F19" s="29" t="n">
        <f aca="false">COUNTIFS('Control Register - GSTR-1v3B'!J5:J15,"Y",'Control Register - GSTR-1v3B'!L5:L15,"*Annually*")</f>
        <v>0</v>
      </c>
      <c r="G19" s="29" t="n">
        <f aca="false">SUM(C19:F19)</f>
        <v>2</v>
      </c>
    </row>
    <row r="20" customFormat="false" ht="24" hidden="false" customHeight="true" outlineLevel="0" collapsed="false">
      <c r="B20" s="4" t="s">
        <v>595</v>
      </c>
      <c r="C20" s="30" t="n">
        <f aca="false">SUM(C15:C19)</f>
        <v>15</v>
      </c>
      <c r="D20" s="30" t="n">
        <f aca="false">SUM(D15:D19)</f>
        <v>15</v>
      </c>
      <c r="E20" s="30" t="n">
        <f aca="false">SUM(E15:E19)</f>
        <v>15</v>
      </c>
      <c r="F20" s="30" t="n">
        <f aca="false">SUM(F15:F19)</f>
        <v>11</v>
      </c>
      <c r="G20" s="30" t="n">
        <f aca="false">SUM(G15:G19)</f>
        <v>56</v>
      </c>
    </row>
    <row r="22" customFormat="false" ht="24" hidden="false" customHeight="true" outlineLevel="0" collapsed="false">
      <c r="B22" s="3" t="s">
        <v>596</v>
      </c>
      <c r="C22" s="3"/>
      <c r="D22" s="3"/>
      <c r="E22" s="3"/>
      <c r="F22" s="3"/>
      <c r="G22" s="3"/>
    </row>
    <row r="23" customFormat="false" ht="30" hidden="false" customHeight="true" outlineLevel="0" collapsed="false">
      <c r="B23" s="18" t="s">
        <v>576</v>
      </c>
      <c r="C23" s="18" t="s">
        <v>597</v>
      </c>
      <c r="D23" s="18" t="s">
        <v>598</v>
      </c>
      <c r="E23" s="18" t="s">
        <v>599</v>
      </c>
      <c r="F23" s="18" t="s">
        <v>593</v>
      </c>
      <c r="G23" s="18" t="s">
        <v>600</v>
      </c>
    </row>
    <row r="24" customFormat="false" ht="21.75" hidden="false" customHeight="true" outlineLevel="0" collapsed="false">
      <c r="B24" s="28" t="s">
        <v>582</v>
      </c>
      <c r="C24" s="29" t="n">
        <f aca="false">COUNTIF('Control Register - Bank'!G5:G18,"H")</f>
        <v>8</v>
      </c>
      <c r="D24" s="29" t="n">
        <f aca="false">COUNTIF('Control Register - Bank'!G5:G18,"M")</f>
        <v>6</v>
      </c>
      <c r="E24" s="29" t="n">
        <f aca="false">COUNTIF('Control Register - Bank'!G5:G18,"L")</f>
        <v>0</v>
      </c>
      <c r="F24" s="29" t="n">
        <f aca="false">SUM(C24:E24)</f>
        <v>14</v>
      </c>
      <c r="G24" s="31" t="n">
        <f aca="false">IFERROR(C24/F24,0)</f>
        <v>0.571428571428571</v>
      </c>
    </row>
    <row r="25" customFormat="false" ht="21.75" hidden="false" customHeight="true" outlineLevel="0" collapsed="false">
      <c r="B25" s="28" t="s">
        <v>583</v>
      </c>
      <c r="C25" s="29" t="n">
        <f aca="false">COUNTIF('Control Register - TDS'!G5:G18,"H")</f>
        <v>12</v>
      </c>
      <c r="D25" s="29" t="n">
        <f aca="false">COUNTIF('Control Register - TDS'!G5:G18,"M")</f>
        <v>2</v>
      </c>
      <c r="E25" s="29" t="n">
        <f aca="false">COUNTIF('Control Register - TDS'!G5:G18,"L")</f>
        <v>0</v>
      </c>
      <c r="F25" s="29" t="n">
        <f aca="false">SUM(C25:E25)</f>
        <v>14</v>
      </c>
      <c r="G25" s="31" t="n">
        <f aca="false">IFERROR(C25/F25,0)</f>
        <v>0.857142857142857</v>
      </c>
    </row>
    <row r="26" customFormat="false" ht="21.75" hidden="false" customHeight="true" outlineLevel="0" collapsed="false">
      <c r="B26" s="28" t="s">
        <v>584</v>
      </c>
      <c r="C26" s="29" t="n">
        <f aca="false">COUNTIF('Control Register - GSTR-2B'!G5:G18,"H")</f>
        <v>13</v>
      </c>
      <c r="D26" s="29" t="n">
        <f aca="false">COUNTIF('Control Register - GSTR-2B'!G5:G18,"M")</f>
        <v>1</v>
      </c>
      <c r="E26" s="29" t="n">
        <f aca="false">COUNTIF('Control Register - GSTR-2B'!G5:G18,"L")</f>
        <v>0</v>
      </c>
      <c r="F26" s="29" t="n">
        <f aca="false">SUM(C26:E26)</f>
        <v>14</v>
      </c>
      <c r="G26" s="31" t="n">
        <f aca="false">IFERROR(C26/F26,0)</f>
        <v>0.928571428571429</v>
      </c>
    </row>
    <row r="27" customFormat="false" ht="21.75" hidden="false" customHeight="true" outlineLevel="0" collapsed="false">
      <c r="B27" s="28" t="s">
        <v>585</v>
      </c>
      <c r="C27" s="29" t="n">
        <f aca="false">COUNTIF('Control Register - GSTR-1v3B'!G5:G15,"H")</f>
        <v>8</v>
      </c>
      <c r="D27" s="29" t="n">
        <f aca="false">COUNTIF('Control Register - GSTR-1v3B'!G5:G15,"M")</f>
        <v>3</v>
      </c>
      <c r="E27" s="29" t="n">
        <f aca="false">COUNTIF('Control Register - GSTR-1v3B'!G5:G15,"L")</f>
        <v>0</v>
      </c>
      <c r="F27" s="29" t="n">
        <f aca="false">SUM(C27:E27)</f>
        <v>11</v>
      </c>
      <c r="G27" s="31" t="n">
        <f aca="false">IFERROR(C27/F27,0)</f>
        <v>0.727272727272727</v>
      </c>
    </row>
    <row r="28" customFormat="false" ht="24" hidden="false" customHeight="true" outlineLevel="0" collapsed="false">
      <c r="B28" s="4" t="s">
        <v>593</v>
      </c>
      <c r="C28" s="30" t="n">
        <f aca="false">SUM(C24:C27)</f>
        <v>41</v>
      </c>
      <c r="D28" s="30" t="n">
        <f aca="false">SUM(D24:D27)</f>
        <v>12</v>
      </c>
      <c r="E28" s="30" t="n">
        <f aca="false">SUM(E24:E27)</f>
        <v>0</v>
      </c>
      <c r="F28" s="30" t="n">
        <f aca="false">SUM(F24:F27)</f>
        <v>53</v>
      </c>
      <c r="G28" s="32" t="n">
        <f aca="false">IFERROR(C28/F28,0)</f>
        <v>0.773584905660377</v>
      </c>
    </row>
    <row r="30" customFormat="false" ht="24" hidden="false" customHeight="true" outlineLevel="0" collapsed="false">
      <c r="B30" s="3" t="s">
        <v>601</v>
      </c>
      <c r="C30" s="3"/>
      <c r="D30" s="3"/>
      <c r="E30" s="3"/>
      <c r="F30" s="3"/>
      <c r="G30" s="3"/>
    </row>
    <row r="31" customFormat="false" ht="30" hidden="false" customHeight="true" outlineLevel="0" collapsed="false">
      <c r="B31" s="18" t="s">
        <v>576</v>
      </c>
      <c r="C31" s="18" t="s">
        <v>602</v>
      </c>
      <c r="D31" s="18" t="s">
        <v>603</v>
      </c>
      <c r="E31" s="18" t="s">
        <v>122</v>
      </c>
      <c r="F31" s="18" t="s">
        <v>146</v>
      </c>
      <c r="G31" s="18" t="s">
        <v>169</v>
      </c>
    </row>
    <row r="32" customFormat="false" ht="43.5" hidden="false" customHeight="true" outlineLevel="0" collapsed="false">
      <c r="B32" s="28" t="s">
        <v>582</v>
      </c>
      <c r="C32" s="8" t="str">
        <f aca="false">IFERROR(INDEX('Control Register - Bank'!A5:A18,MATCH("H",'Control Register - Bank'!G5:G18,0)),"")</f>
        <v>Match bank credit to customer invoice</v>
      </c>
      <c r="D32" s="8" t="str">
        <f aca="false">IFERROR(INDEX('Control Register - Bank'!B5:B18,MATCH("H",'Control Register - Bank'!G5:G18,0)),"")</f>
        <v>Multi-invoice bank credit assigned to the wrong customer set</v>
      </c>
      <c r="E32" s="29" t="n">
        <f aca="false">IFERROR(INDEX('Control Register - Bank'!D5:D18,MATCH("H",'Control Register - Bank'!G5:G18,0)),"")</f>
        <v>8</v>
      </c>
      <c r="F32" s="29" t="n">
        <f aca="false">IFERROR(INDEX('Control Register - Bank'!E5:E18,MATCH("H",'Control Register - Bank'!G5:G18,0)),"")</f>
        <v>6</v>
      </c>
      <c r="G32" s="29" t="n">
        <f aca="false">IFERROR(INDEX('Control Register - Bank'!F5:F18,MATCH("H",'Control Register - Bank'!G5:G18,0)),"")</f>
        <v>7</v>
      </c>
    </row>
    <row r="33" customFormat="false" ht="43.5" hidden="false" customHeight="true" outlineLevel="0" collapsed="false">
      <c r="B33" s="28" t="s">
        <v>583</v>
      </c>
      <c r="C33" s="8" t="str">
        <f aca="false">IFERROR(INDEX('Control Register - TDS'!A5:A18,MATCH("H",'Control Register - TDS'!G5:G18,0)),"")</f>
        <v>Match TDS receivable to Form 26AS / Form 168 credits</v>
      </c>
      <c r="D33" s="8" t="str">
        <f aca="false">IFERROR(INDEX('Control Register - TDS'!B5:B18,MATCH("H",'Control Register - TDS'!G5:G18,0)),"")</f>
        <v>Cross-era code confusion — deductor filed under legacy 194x code, but the transaction is a new-era Section 393 payment code case</v>
      </c>
      <c r="E33" s="29" t="n">
        <f aca="false">IFERROR(INDEX('Control Register - TDS'!D5:D18,MATCH("H",'Control Register - TDS'!G5:G18,0)),"")</f>
        <v>9</v>
      </c>
      <c r="F33" s="29" t="n">
        <f aca="false">IFERROR(INDEX('Control Register - TDS'!E5:E18,MATCH("H",'Control Register - TDS'!G5:G18,0)),"")</f>
        <v>7</v>
      </c>
      <c r="G33" s="29" t="n">
        <f aca="false">IFERROR(INDEX('Control Register - TDS'!F5:F18,MATCH("H",'Control Register - TDS'!G5:G18,0)),"")</f>
        <v>7</v>
      </c>
    </row>
    <row r="34" customFormat="false" ht="43.5" hidden="false" customHeight="true" outlineLevel="0" collapsed="false">
      <c r="B34" s="28" t="s">
        <v>584</v>
      </c>
      <c r="C34" s="8" t="str">
        <f aca="false">IFERROR(INDEX('Control Register - GSTR-2B'!A5:A18,MATCH("H",'Control Register - GSTR-2B'!G5:G18,0)),"")</f>
        <v>Track supplier GSTR-1 filing status</v>
      </c>
      <c r="D34" s="8" t="str">
        <f aca="false">IFERROR(INDEX('Control Register - GSTR-2B'!B5:B18,MATCH("H",'Control Register - GSTR-2B'!G5:G18,0)),"")</f>
        <v>Supplier GSTR-1 not filed by 30 November — Section 16(4) permanent ITC loss</v>
      </c>
      <c r="E34" s="29" t="n">
        <f aca="false">IFERROR(INDEX('Control Register - GSTR-2B'!D5:D18,MATCH("H",'Control Register - GSTR-2B'!G5:G18,0)),"")</f>
        <v>10</v>
      </c>
      <c r="F34" s="29" t="n">
        <f aca="false">IFERROR(INDEX('Control Register - GSTR-2B'!E5:E18,MATCH("H",'Control Register - GSTR-2B'!G5:G18,0)),"")</f>
        <v>6</v>
      </c>
      <c r="G34" s="29" t="n">
        <f aca="false">IFERROR(INDEX('Control Register - GSTR-2B'!F5:F18,MATCH("H",'Control Register - GSTR-2B'!G5:G18,0)),"")</f>
        <v>8</v>
      </c>
    </row>
    <row r="35" customFormat="false" ht="43.5" hidden="false" customHeight="true" outlineLevel="0" collapsed="false">
      <c r="B35" s="28" t="s">
        <v>585</v>
      </c>
      <c r="C35" s="8" t="str">
        <f aca="false">IFERROR(INDEX('Control Register - GSTR-1v3B'!A5:A15,MATCH("H",'Control Register - GSTR-1v3B'!G5:G15,0)),"")</f>
        <v>Reconcile GSTR-1 to GSTR-3B monthly</v>
      </c>
      <c r="D35" s="8" t="str">
        <f aca="false">IFERROR(INDEX('Control Register - GSTR-1v3B'!B5:B15,MATCH("H",'Control Register - GSTR-1v3B'!G5:G15,0)),"")</f>
        <v>Invoice reported in GSTR-1 in one month, paid in GSTR-3B in a later month — DRC-01B trigger</v>
      </c>
      <c r="E35" s="29" t="n">
        <f aca="false">IFERROR(INDEX('Control Register - GSTR-1v3B'!D5:D15,MATCH("H",'Control Register - GSTR-1v3B'!G5:G15,0)),"")</f>
        <v>8</v>
      </c>
      <c r="F35" s="29" t="n">
        <f aca="false">IFERROR(INDEX('Control Register - GSTR-1v3B'!E5:E15,MATCH("H",'Control Register - GSTR-1v3B'!G5:G15,0)),"")</f>
        <v>7</v>
      </c>
      <c r="G35" s="29" t="n">
        <f aca="false">IFERROR(INDEX('Control Register - GSTR-1v3B'!F5:F15,MATCH("H",'Control Register - GSTR-1v3B'!G5:G15,0)),"")</f>
        <v>6</v>
      </c>
    </row>
  </sheetData>
  <mergeCells count="7">
    <mergeCell ref="A1:G1"/>
    <mergeCell ref="A2:G2"/>
    <mergeCell ref="A3:G3"/>
    <mergeCell ref="B5:G5"/>
    <mergeCell ref="B13:G13"/>
    <mergeCell ref="B22:G22"/>
    <mergeCell ref="B30:G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2026-08-23T15:12:44Z</dcterms:created>
  <dc:creator>openpyxl</dc:creator>
  <dc:description/>
  <dc:language>en-IN</dc:language>
  <cp:lastModifiedBy/>
  <dcterms:modified xsi:type="dcterms:W3CDTF">2026-08-23T15:12:44Z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