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comments3.xml" ContentType="application/vnd.openxmlformats-officedocument.spreadsheetml.comments+xml"/>
  <Override PartName="/xl/theme/theme1.xml" ContentType="application/vnd.openxmlformats-officedocument.theme+xml"/>
  <Override PartName="/xl/drawings/vmlDrawing1.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Raw Bank Statement" sheetId="2" state="visible" r:id="rId4"/>
    <sheet name="Parsed Output" sheetId="3" state="visible" r:id="rId5"/>
    <sheet name="Column Variant Reference" sheetId="4" state="visible" r:id="rId6"/>
    <sheet name="Match Key Extract" sheetId="5" state="visible" r:id="rId7"/>
    <sheet name="Formula Reference" sheetId="6" state="visible" r:id="rId8"/>
  </sheet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Terra Insight</author>
  </authors>
  <commentList>
    <comment ref="B4" authorId="0">
      <text>
        <r>
          <rPr>
            <sz val="10"/>
            <rFont val="Arial"/>
            <family val="2"/>
          </rPr>
          <t xml:space="preserve">Type detection formula:
=IFERROR(IF(ISNUMBER(SEARCH("NEFT",G5)),"NEFT",
  IF(ISNUMBER(SEARCH("RTGS",G5)),"RTGS",
  IF(ISNUMBER(SEARCH("IMPS",G5)),"IMPS",
  IF(ISNUMBER(SEARCH("UPI",G5)),"UPI",
  IF(ISNUMBER(SEARCH("NACH",G5)),"NACH",
  IF(ISNUMBER(SEARCH("CHQ ",G5)),"CHQ",
  "Manual review required")))))),
  "Manual review required")
Nested IF over case-insensitive SEARCH probes each of the six recognised prefix strings against the narration. SEARCH returns a #VALUE! error when the string is not found — ISNUMBER converts that into a clean FALSE and the IFERROR outer trap catches any unexpected failure mode so the workbook never writes a null into the Type column.</t>
        </r>
      </text>
    </comment>
    <comment ref="C4" authorId="0">
      <text>
        <r>
          <rPr>
            <sz val="10"/>
            <rFont val="Arial"/>
            <family val="2"/>
          </rPr>
          <t xml:space="preserve">Counterparty extraction — TEXTBEFORE + TEXTAFTER routed by Type. For NEFT/RTGS the counterparty is the segment after the 4th '-' delimiter. For IMPS it is the segment after the 3rd '-'. For UPI it is the Virtual Payment Address (handle@bank) between 'UPI-' and '-P2M'. For NACH it is the segment after the 3rd '/'. For CHQ it is everything after the cheque number.</t>
        </r>
      </text>
    </comment>
    <comment ref="D4" authorId="0">
      <text>
        <r>
          <rPr>
            <sz val="10"/>
            <rFont val="Arial"/>
            <family val="2"/>
          </rPr>
          <t xml:space="preserve">Extracted Reference — the primary anchor for the composite-key match downstream.
NEFT/RTGS: 16-character UTR beginning with 'N', extracted between the 3rd and 4th '-' delimiter using TEXTBEFORE(TEXTAFTER(narration,'-',3),'-').
IMPS: 12-character NPCI reference, TEXTBEFORE(TEXTAFTER(narration,'-',2),'-').
UPI: VPA (handle@bank), MID(narration, FIND('UPI-',narration)+4, FIND('-P2M',narration)-FIND('UPI-',narration)-4).
NACH: 20-character UMRN, SEARCH-based extract between the 1st and 2nd '/' delimiter.
Cheque: 6-digit cheque number, TEXTBEFORE(TEXTAFTER(narration,'CHQ '),' ').
Every branch is wrapped in IFERROR that returns 'Manual review required' for any pattern that does not resolve, so unparsed rows are surfaced as an exception queue rather than silently written as null into the anchor column.</t>
        </r>
      </text>
    </comment>
  </commentList>
</comments>
</file>

<file path=xl/sharedStrings.xml><?xml version="1.0" encoding="utf-8"?>
<sst xmlns="http://schemas.openxmlformats.org/spreadsheetml/2006/main" count="197" uniqueCount="160">
  <si>
    <t xml:space="preserve">Bank Narration Parser Workbook</t>
  </si>
  <si>
    <t xml:space="preserve">Terra Insight  —  the reconciliation authority for India</t>
  </si>
  <si>
    <t xml:space="preserve">Version 1.0   |   Published 2026-08-06   |   terra-insight.com/insights/bank-narration-parsing-excel-formulas-india</t>
  </si>
  <si>
    <t xml:space="preserve">Illustrative data only — replace every sample row with your bank statement paste before running against real ledgers.</t>
  </si>
  <si>
    <t xml:space="preserve">What this workbook does</t>
  </si>
  <si>
    <t xml:space="preserve">Parses six Indian bank narration structures — NEFT, RTGS, IMPS, UPI, NACH, cheque — from a raw HDFC, ICICI, SBI, Axis, or Kotak corporate bank statement paste into a match-ready transaction table. Extracts the UTR, VPA, UMRN, or cheque number that a downstream reconciliation needs as the primary anchor for a composite-key match against the ERP receipts and payments register. Unrecognised patterns are surfaced as 'Manual review required' rather than silently dropped, so the composite-key match downstream never receives a null in the primary-anchor column.</t>
  </si>
  <si>
    <t xml:space="preserve">Tabs in this workbook</t>
  </si>
  <si>
    <t xml:space="preserve">1. Instructions</t>
  </si>
  <si>
    <t xml:space="preserve">This tab. Read-me, attribution, IP rules, and how the parsing recipe fits the wider reconciliation cadence.</t>
  </si>
  <si>
    <t xml:space="preserve">2. Raw Bank Statement (Input)</t>
  </si>
  <si>
    <t xml:space="preserve">Paste your bank statement export here. 20 illustrative rows are pre-populated across the six narration structures — replace them with your own paste keeping the column order intact.</t>
  </si>
  <si>
    <t xml:space="preserve">3. Parsed Output</t>
  </si>
  <si>
    <t xml:space="preserve">Formula-driven working tab. Auto-computes instrument Type, Counterparty, and Extracted Reference from the Narration column via TEXTBEFORE / TEXTAFTER / MID / FIND / SEARCH primitives wrapped in IFERROR traps.</t>
  </si>
  <si>
    <t xml:space="preserve">4. Column Variant Reference</t>
  </si>
  <si>
    <t xml:space="preserve">Five bank-specific column conventions (HDFC / ICICI / SBI / Axis / Kotak). Map your bank's column names to the workbook's expected columns before pasting.</t>
  </si>
  <si>
    <t xml:space="preserve">5. Match Key Extract for Reconciliation</t>
  </si>
  <si>
    <t xml:space="preserve">Clean four-column extract (Date, Extracted Reference, Debit, Credit) ready to feed a downstream composite-key match against the ERP receipts and payments register.</t>
  </si>
  <si>
    <t xml:space="preserve">6. Formula Reference</t>
  </si>
  <si>
    <t xml:space="preserve">Documents every parsing formula per narration type — TEXTBEFORE / TEXTAFTER / MID / FIND / SEARCH / IFERROR patterns you extend when a new bank prefix arrives.</t>
  </si>
  <si>
    <t xml:space="preserve">How to use</t>
  </si>
  <si>
    <t xml:space="preserve">1. Replace the illustrative rows on 'Raw Bank Statement (Input)' with your bank export. Keep the column order (Date, Value Date, Narration, Ref Number, Debit, Credit, Balance).</t>
  </si>
  <si>
    <t xml:space="preserve">2. Open 'Parsed Output'. Every row auto-computes Type, Counterparty, and Extracted Reference. The Original Narration column is kept alongside so the analyst can eyeball the pattern that fired.</t>
  </si>
  <si>
    <t xml:space="preserve">3. Rows where the six recognised patterns do not match display 'Manual review required' in the Extracted Reference column. Review them, extend the pattern set, and re-run.</t>
  </si>
  <si>
    <t xml:space="preserve">4. Copy the 'Match Key Extract for Reconciliation' tab into your monthly close reconciliation workbook — this is the primary-anchor table the composite-key match reads.</t>
  </si>
  <si>
    <t xml:space="preserve">5. When your daily 'Manual review required' count exceeds 2% of daily volume, treat it as a signal that the bank has shifted a narration prefix or upgraded a net-banking product tier. Extend the Formula Reference tab and re-parse.</t>
  </si>
  <si>
    <t xml:space="preserve">Where this fits</t>
  </si>
  <si>
    <t xml:space="preserve">This workbook produces the parsed transaction table that the Day 1 to Day 5 bank reconciliation runbook expects on the analyst's screen at 10:00 on Day 1 of the monthly close. Both fit under the monthly close Playbook that sequences the five reconciliation windows across the twenty-day cadence — see terra-insight.com for the full method.</t>
  </si>
  <si>
    <t xml:space="preserve">When Excel outgrows this workbook</t>
  </si>
  <si>
    <t xml:space="preserve">The workbook works cleanly below ~500 bank statement lines per working day, one to three bank relationships, and a stable set of net-banking product tiers. Above that, the parsing step alone consumes the analyst window and pushes categorisation into the following day, breaking the Day 1 to Day 5 cadence. Above four bank relationships the bank-selector pattern breaks down. Above ~2,000 UPI transactions per day the VPA-based counterparty resolution outgrows what Excel can hold. Above these thresholds the parsing step needs continuous-refresh reconciliation software; the workbook keeps its role as the reference discipline the platform runs against.</t>
  </si>
  <si>
    <t xml:space="preserve">© Terra Insight Pvt. Ltd.  |  Public-safe illustrative dataset  |  No customer data included.</t>
  </si>
  <si>
    <t xml:space="preserve">Terra Insight | Bank Narration Parser Workbook | Version 1.0 | 2026-08-06</t>
  </si>
  <si>
    <t xml:space="preserve">Illustrative data only — replace with your bank statement paste before use.</t>
  </si>
  <si>
    <t xml:space="preserve">Date</t>
  </si>
  <si>
    <t xml:space="preserve">Value Date</t>
  </si>
  <si>
    <t xml:space="preserve">Narration</t>
  </si>
  <si>
    <t xml:space="preserve">Ref Number / Chq Number</t>
  </si>
  <si>
    <t xml:space="preserve">Debit (Rs)</t>
  </si>
  <si>
    <t xml:space="preserve">Credit (Rs)</t>
  </si>
  <si>
    <t xml:space="preserve">Balance (Rs)</t>
  </si>
  <si>
    <t xml:space="preserve">NEFT-CR-HDFC0000123-N026081234567001-VENDOR A LTD</t>
  </si>
  <si>
    <t xml:space="preserve">N026081234567001</t>
  </si>
  <si>
    <t xml:space="preserve">NEFT-DR-ICIC0000456-N026081234567002-VENDOR B PVT LTD</t>
  </si>
  <si>
    <t xml:space="preserve">N026081234567002</t>
  </si>
  <si>
    <t xml:space="preserve">NEFT-CR-SBIN0000789-N026081234567003-CUSTOMER C ENTERPRISES</t>
  </si>
  <si>
    <t xml:space="preserve">N026081234567003</t>
  </si>
  <si>
    <t xml:space="preserve">NEFT-DR-AXIS0000321-N026081234567004-SUPPLIER D INDUSTRIES</t>
  </si>
  <si>
    <t xml:space="preserve">N026081234567004</t>
  </si>
  <si>
    <t xml:space="preserve">RTGS-CR-HDFC0000123-N026081234567005-CUSTOMER E CORPORATION</t>
  </si>
  <si>
    <t xml:space="preserve">N026081234567005</t>
  </si>
  <si>
    <t xml:space="preserve">RTGS-DR-ICIC0000456-N026081234567006-VENDOR F LIMITED</t>
  </si>
  <si>
    <t xml:space="preserve">N026081234567006</t>
  </si>
  <si>
    <t xml:space="preserve">RTGS-CR-SBIN0000789-N026081234567007-CLIENT G HOLDINGS</t>
  </si>
  <si>
    <t xml:space="preserve">N026081234567007</t>
  </si>
  <si>
    <t xml:space="preserve">RTGS-DR-AXIS0000321-N026081234567008-SUPPLIER H TRADERS</t>
  </si>
  <si>
    <t xml:space="preserve">N026081234567008</t>
  </si>
  <si>
    <t xml:space="preserve">IMPS-CR-234567890123-CUSTOMER I RETAIL</t>
  </si>
  <si>
    <t xml:space="preserve">234567890123</t>
  </si>
  <si>
    <t xml:space="preserve">IMPS-DR-234567890124-VENDOR J SERVICES</t>
  </si>
  <si>
    <t xml:space="preserve">234567890124</t>
  </si>
  <si>
    <t xml:space="preserve">IMPS-CR-234567890125-CLIENT K ENTERPRISES</t>
  </si>
  <si>
    <t xml:space="preserve">234567890125</t>
  </si>
  <si>
    <t xml:space="preserve">UPI-vendork@paytm-P2M-234567890126-Aug bill payment</t>
  </si>
  <si>
    <t xml:space="preserve">234567890126</t>
  </si>
  <si>
    <t xml:space="preserve">UPI-customerl@ybl-P2M-234567890127-Invoice INV-4521</t>
  </si>
  <si>
    <t xml:space="preserve">234567890127</t>
  </si>
  <si>
    <t xml:space="preserve">UPI-supplierm@okhdfc-P2M-234567890128-Aug settlement</t>
  </si>
  <si>
    <t xml:space="preserve">234567890128</t>
  </si>
  <si>
    <t xml:space="preserve">UPI-clientn@okicici-P2M-234567890129-Purchase order 8823</t>
  </si>
  <si>
    <t xml:space="preserve">234567890129</t>
  </si>
  <si>
    <t xml:space="preserve">NACH/HDFC00012345678901234/BATCH240826/CUSTOMER O SUBSCRIPTIONS</t>
  </si>
  <si>
    <t xml:space="preserve">BATCH240826</t>
  </si>
  <si>
    <t xml:space="preserve">NACH/ICIC00012345678902345/BATCH240826/CUSTOMER P AUTO DEBIT</t>
  </si>
  <si>
    <t xml:space="preserve">NACH/SBIN00012345678903456/BATCH240826/CUSTOMER Q RECURRING</t>
  </si>
  <si>
    <t xml:space="preserve">CHQ 654321 VENDOR R MFG</t>
  </si>
  <si>
    <t xml:space="preserve">654321</t>
  </si>
  <si>
    <t xml:space="preserve">CHQ 654322 SUPPLIER S TRADING</t>
  </si>
  <si>
    <t xml:space="preserve">654322</t>
  </si>
  <si>
    <t xml:space="preserve">Opening balance for illustrative dataset:</t>
  </si>
  <si>
    <t xml:space="preserve">All party names above are illustrative placeholders (VENDOR A LTD / CUSTOMER B PVT LTD style). UTRs, VPAs, and mandate IDs are synthetic strings that follow public NPCI / RBI format conventions.</t>
  </si>
  <si>
    <t xml:space="preserve">Type</t>
  </si>
  <si>
    <t xml:space="preserve">Counterparty</t>
  </si>
  <si>
    <t xml:space="preserve">Extracted Reference
(UTR / VPA / UMRN / Cheque #)</t>
  </si>
  <si>
    <t xml:space="preserve">Original Narration</t>
  </si>
  <si>
    <t xml:space="preserve">This tab is formula-driven — every value above is computed from the 'Raw Bank Statement' tab. Do not overwrite cells; edit the source narration in the Raw tab and the parsed output refreshes automatically. The 'Manual review required' string is the visible signal that a narration did not match any of the six recognised prefix patterns — surface those rows in your daily exception queue rather than silently null-writing the anchor column.</t>
  </si>
  <si>
    <t xml:space="preserve">Column-name conventions across five major Indian corporate banks</t>
  </si>
  <si>
    <t xml:space="preserve">Users copy-paste from their bank's CSV export, then rename columns in the 'Raw Bank Statement (Input)' tab to match the workbook's expected column order. The five layouts below cover roughly 300 distinct column-name and prefix variants; extend the grid when a sixth bank onboards or a net-banking product tier ships a new layout.</t>
  </si>
  <si>
    <t xml:space="preserve">Bank</t>
  </si>
  <si>
    <t xml:space="preserve">Column 1 (Date)</t>
  </si>
  <si>
    <t xml:space="preserve">Column 2 (Value Date)</t>
  </si>
  <si>
    <t xml:space="preserve">Column 3 (Narration)</t>
  </si>
  <si>
    <t xml:space="preserve">Column 4 (Ref/Chq)</t>
  </si>
  <si>
    <t xml:space="preserve">Column 5 (Debit)</t>
  </si>
  <si>
    <t xml:space="preserve">Column 6 (Credit)</t>
  </si>
  <si>
    <t xml:space="preserve">Column 7 (Balance)</t>
  </si>
  <si>
    <t xml:space="preserve">HDFC</t>
  </si>
  <si>
    <t xml:space="preserve">—</t>
  </si>
  <si>
    <t xml:space="preserve">Chq/Ref Number</t>
  </si>
  <si>
    <t xml:space="preserve">Withdrawal Amt</t>
  </si>
  <si>
    <t xml:space="preserve">Deposit Amt</t>
  </si>
  <si>
    <t xml:space="preserve">Closing Balance</t>
  </si>
  <si>
    <t xml:space="preserve">ICICI</t>
  </si>
  <si>
    <t xml:space="preserve">Transaction Date</t>
  </si>
  <si>
    <t xml:space="preserve">Transaction Remarks</t>
  </si>
  <si>
    <t xml:space="preserve">Cheque Number</t>
  </si>
  <si>
    <t xml:space="preserve">Debit Amount</t>
  </si>
  <si>
    <t xml:space="preserve">Credit Amount</t>
  </si>
  <si>
    <t xml:space="preserve">Balance</t>
  </si>
  <si>
    <t xml:space="preserve">SBI</t>
  </si>
  <si>
    <t xml:space="preserve">Txn Date</t>
  </si>
  <si>
    <t xml:space="preserve">Description</t>
  </si>
  <si>
    <t xml:space="preserve">Ref No./Cheque No.</t>
  </si>
  <si>
    <t xml:space="preserve">Debit</t>
  </si>
  <si>
    <t xml:space="preserve">Credit</t>
  </si>
  <si>
    <t xml:space="preserve">Axis</t>
  </si>
  <si>
    <t xml:space="preserve">Tran Date</t>
  </si>
  <si>
    <t xml:space="preserve">Particulars</t>
  </si>
  <si>
    <t xml:space="preserve">Chq No</t>
  </si>
  <si>
    <t xml:space="preserve">Kotak</t>
  </si>
  <si>
    <t xml:space="preserve">Chq/Ref No</t>
  </si>
  <si>
    <t xml:space="preserve">Notes on the five layouts</t>
  </si>
  <si>
    <t xml:space="preserve">HDFC and Kotak Corporate Net Banking downloads do NOT ship a separate Value Date column — the transaction date and value date collapse into a single field. If your reconciliation depends on T+1 value-date reasoning (RTGS cutoff, IMPS batch settlement), pull the value date from the corporate portal detail view rather than from the CSV.</t>
  </si>
  <si>
    <t xml:space="preserve">ICICI iBusiness and SBI Corporate Internet Banking both ship a distinct Cheque Number column, which is a proxy for the Ref Number column in this workbook — for a NEFT credit, the UTR appears in the Narration/Description field; the Cheque Number column stays blank.</t>
  </si>
  <si>
    <t xml:space="preserve">Axis Corporate Internet Banking places the NEFT/RTGS UTR in the Cheque/Ref No column and puts a free-text remittance note in the Particulars column. Adjust the parsing formula on 'Parsed Output' to point at column D rather than column C for NEFT/RTGS on Axis exports.</t>
  </si>
  <si>
    <t xml:space="preserve">SBI Description column truncates counterparty names at 40 characters. When the counterparty name is longer, the counterparty match downstream needs an XLOOKUP/INDEX-MATCH against a maintained party-master rather than a string-equality match against the ERP name.</t>
  </si>
  <si>
    <t xml:space="preserve">Match-ready extract — feed this into your reconciliation composite-key match</t>
  </si>
  <si>
    <t xml:space="preserve">Four columns only — the minimum a composite-key match needs against the ERP receipts and payments register: transaction date, primary anchor (UTR / VPA / UMRN / Cheque #), debit amount, credit amount. Every row references the 'Parsed Output' tab, so re-parsing the source refreshes this tab automatically.</t>
  </si>
  <si>
    <t xml:space="preserve">Extracted Reference</t>
  </si>
  <si>
    <t xml:space="preserve">How to use: copy the range A7:D27 and paste-values into your reconciliation workbook. The primary anchor in column B feeds the INDEX/MATCH (or XLOOKUP) against the ERP receipts and payments register. Amount tolerance conventions from the Playbook: 1 rupee absorbable, 100 rupees flagged for TDS or MDR investigation.</t>
  </si>
  <si>
    <t xml:space="preserve">Formula reference — one row per narration structure</t>
  </si>
  <si>
    <t xml:space="preserve">Documents the TEXTBEFORE / TEXTAFTER / MID / FIND / SEARCH / IFERROR patterns per narration type. Excel 2021 and Microsoft 365 carry TEXTBEFORE and TEXTAFTER natively; older versions substitute MID with FIND for the same job.</t>
  </si>
  <si>
    <t xml:space="preserve">Instrument</t>
  </si>
  <si>
    <t xml:space="preserve">Sample narration</t>
  </si>
  <si>
    <t xml:space="preserve">Extraction formula (Excel 2021 / Microsoft 365)</t>
  </si>
  <si>
    <t xml:space="preserve">NEFT — UTR</t>
  </si>
  <si>
    <t xml:space="preserve">Formula (Excel 2021 / Microsoft 365):
  =IFERROR(TEXTBEFORE(TEXTAFTER(narration,"-",3),"-"),"Manual review required")
Extracts the 16-character UTR sitting between the 3rd and 4th '-' delimiter. Fallback for Excel &lt;2021:
  =IFERROR(MID(narration, FIND(CHAR(1),SUBSTITUTE(narration,"-",CHAR(1),3))+1, FIND(CHAR(1),SUBSTITUTE(narration,"-",CHAR(1),4))-FIND(CHAR(1),SUBSTITUTE(narration,"-",CHAR(1),3))-1),"Manual review required")</t>
  </si>
  <si>
    <t xml:space="preserve">RTGS — UTR</t>
  </si>
  <si>
    <t xml:space="preserve">Formula (Excel 2021 / Microsoft 365):
  =IFERROR(TEXTBEFORE(TEXTAFTER(narration,"-",3),"-"),"Manual review required")
Same shape as NEFT. Bank statement narrations for RTGS follow the same 'PREFIX-DR/CR-IFSC-UTR-COUNTERPARTY' structure; the extraction formula is identical, only the outer instrument-type branch differs.</t>
  </si>
  <si>
    <t xml:space="preserve">IMPS — NPCI reference</t>
  </si>
  <si>
    <t xml:space="preserve">Formula (Excel 2021 / Microsoft 365):
  =IFERROR(TEXTBEFORE(TEXTAFTER(narration,"-",2),"-"),"Manual review required")
The 12-character NPCI-issued IMPS reference sits between the 2nd and 3rd '-' delimiter. Bank prefix variants: 'MMT/IMPS/' on ICICI and Axis (use SUBSTITUTE first to normalise), 'IMPS-CR' / 'IMPS-DR' on HDFC and SBI, 'IMPS/P2A/' for person-to-account credits on Kotak.</t>
  </si>
  <si>
    <t xml:space="preserve">UPI — VPA</t>
  </si>
  <si>
    <t xml:space="preserve">Formula (MID + FIND, works everywhere):
  =IFERROR(MID(narration, FIND("UPI-",narration)+4, FIND("-P2M",narration)-FIND("UPI-",narration)-4),"Manual review required")
MID + FIND classic — finds the position of 'UPI-' and '-P2M', extracts the VPA (handle@bank) between them. The VPA is the counterparty anchor; the UPI-TRN following '-P2M-' is the composite-match key. Alternative modern form (Excel 2021+):
  =IFERROR(TEXTBEFORE(TEXTAFTER(narration,"UPI-"),"-P2M"),"Manual review required")</t>
  </si>
  <si>
    <t xml:space="preserve">NACH — UMRN</t>
  </si>
  <si>
    <t xml:space="preserve">Formula (SEARCH-based, works everywhere):
  =IFERROR(MID(narration, SEARCH("/",narration)+1, SEARCH("/",narration,SEARCH("/",narration)+1)-SEARCH("/",narration)-1),"Manual review required")
SEARCH-based — locates the 1st '/' and the 2nd '/', extracts the 20-character UMRN between them. The UMRN keys against the recurring-collection mandate register per customer. Alternative modern form (Excel 2021+):
  =IFERROR(TEXTBEFORE(TEXTAFTER(narration,"NACH/"),"/"),"Manual review required")</t>
  </si>
  <si>
    <t xml:space="preserve">Cheque — 6-digit number</t>
  </si>
  <si>
    <t xml:space="preserve">Formula (Excel 2021 / Microsoft 365):
  =IFERROR(TEXTBEFORE(TEXTAFTER(narration,"CHQ ")," "),"Manual review required")
Simple TEXTAFTER-then-TEXTBEFORE — skips past 'CHQ ' then takes everything before the next space. For CTS-cleared cheques the prefix is 'CTS ' rather than 'CHQ ' — extend the type-detection branch. The cheque number keys against the outward cheque issue register (for issued cheques) or the inward cheque deposit register (for deposited cheques).</t>
  </si>
  <si>
    <t xml:space="preserve">Type detection</t>
  </si>
  <si>
    <t xml:space="preserve">(any narration)</t>
  </si>
  <si>
    <t xml:space="preserve">Formula (nested IF over SEARCH):
  =IFERROR(IF(ISNUMBER(SEARCH("NEFT",narration)),"NEFT", ... nested IFs ..., "Manual review required"))
Nested IF over case-insensitive SEARCH against the six recognised prefix strings — NEFT / RTGS / IMPS / UPI / NACH / CHQ. ISNUMBER converts SEARCH's not-found return into a clean FALSE so the nested IF flows to the next probe. The outer IFERROR catches any unexpected shape and returns 'Manual review required' — the visible flag that the row needs the analyst's eye before the composite-key match consumes it.</t>
  </si>
  <si>
    <t xml:space="preserve">Counterparty extraction</t>
  </si>
  <si>
    <t xml:space="preserve">(routed by Type)</t>
  </si>
  <si>
    <t xml:space="preserve">Formula (TEXTAFTER routed by Type):
  =IFERROR(IF(Type="NEFT", TEXTAFTER(narration,"-",4), IF(Type="IMPS", TEXTAFTER(narration,"-",3), ...)))
TEXTAFTER with the nth-instance argument peels off the counterparty segment per instrument type. For NEFT/RTGS the counterparty is the text after the 4th '-'. For IMPS it is after the 3rd '-'. For UPI it is the VPA between 'UPI-' and '-P2M'. For NACH it is after the 3rd '/'. For CHQ it is everything after the cheque number. A follow-up INDEX/MATCH lookup against a counterparty master normalises the free-text name to a canonical vendor or customer code before the composite-key match runs downstream.</t>
  </si>
  <si>
    <t xml:space="preserve">Error trap (universal)</t>
  </si>
  <si>
    <t xml:space="preserve">(wraps every extraction)</t>
  </si>
  <si>
    <t xml:space="preserve">Formula (IFERROR wrap):
  =IFERROR(&lt;extraction&gt;, "Manual review required")
Every extraction formula in the workbook is wrapped in IFERROR that returns the string 'Manual review required' into the primary-anchor column when the prefix pattern does not match. Unparsed rows are surfaced as an exception queue in the analyst's daily review — a count above 2% of daily volume triggers a review of the prefix-pattern set. The IFERROR trap never writes a null and never silently drops a row, because a silent null would break the composite-key match downstream and pull the row into the wrong categorisation bucket.</t>
  </si>
  <si>
    <t xml:space="preserve">Function support notes</t>
  </si>
  <si>
    <t xml:space="preserve">TEXTBEFORE and TEXTAFTER: Excel 2021, Excel for Microsoft 365, and LibreOffice 7.6+ ship these natively including the optional instance argument. Earlier versions substitute MID + FIND + SUBSTITUTE — see the fallback shown against the NEFT row for the pattern.</t>
  </si>
  <si>
    <t xml:space="preserve">SEARCH vs FIND: SEARCH is case-insensitive and accepts wildcards; FIND is case-sensitive and does not. This workbook uses SEARCH so a lowercased 'neft' in a bank export still matches the type-detection branch.</t>
  </si>
  <si>
    <t xml:space="preserve">IFERROR trap: every extraction is wrapped. Never remove the IFERROR — the composite-key match downstream depends on the 'Manual review required' string being present rather than a null value.</t>
  </si>
  <si>
    <t xml:space="preserve">XLOOKUP: intentionally not used in this workbook to preserve compatibility with Excel 2019 and older. Use INDEX/MATCH for counterparty-master lookups in the same tab you extend for your own bank prefixes.</t>
  </si>
  <si>
    <t xml:space="preserve">© Terra Insight Pvt. Ltd.  |  Public-safe illustrative dataset  |  No customer data included.  Full recipe: terra-insight.com/insights/bank-narration-parsing-excel-formulas-india</t>
  </si>
</sst>
</file>

<file path=xl/styles.xml><?xml version="1.0" encoding="utf-8"?>
<styleSheet xmlns="http://schemas.openxmlformats.org/spreadsheetml/2006/main">
  <numFmts count="3">
    <numFmt numFmtId="164" formatCode="General"/>
    <numFmt numFmtId="165" formatCode="dd\-mmm\-yyyy"/>
    <numFmt numFmtId="166" formatCode="#,##0.00;\(#,##0.00\);\-"/>
  </numFmts>
  <fonts count="19">
    <font>
      <sz val="11"/>
      <color theme="1"/>
      <name val="Calibri"/>
      <family val="2"/>
      <charset val="1"/>
    </font>
    <font>
      <sz val="10"/>
      <name val="Arial"/>
      <family val="0"/>
    </font>
    <font>
      <sz val="10"/>
      <name val="Arial"/>
      <family val="0"/>
    </font>
    <font>
      <sz val="10"/>
      <name val="Arial"/>
      <family val="0"/>
    </font>
    <font>
      <b val="true"/>
      <sz val="18"/>
      <color rgb="FF0F2444"/>
      <name val="Arial"/>
      <family val="0"/>
      <charset val="1"/>
    </font>
    <font>
      <i val="true"/>
      <sz val="11"/>
      <color rgb="FF6B7280"/>
      <name val="Arial"/>
      <family val="0"/>
      <charset val="1"/>
    </font>
    <font>
      <sz val="10"/>
      <color rgb="FF6B7280"/>
      <name val="Arial"/>
      <family val="0"/>
      <charset val="1"/>
    </font>
    <font>
      <b val="true"/>
      <sz val="11"/>
      <color rgb="FF9A3412"/>
      <name val="Arial"/>
      <family val="0"/>
      <charset val="1"/>
    </font>
    <font>
      <b val="true"/>
      <sz val="13"/>
      <color rgb="FF0F2444"/>
      <name val="Arial"/>
      <family val="0"/>
      <charset val="1"/>
    </font>
    <font>
      <sz val="10"/>
      <color rgb="FF1F2937"/>
      <name val="Arial"/>
      <family val="0"/>
      <charset val="1"/>
    </font>
    <font>
      <b val="true"/>
      <sz val="11"/>
      <color rgb="FF0F2444"/>
      <name val="Arial"/>
      <family val="0"/>
      <charset val="1"/>
    </font>
    <font>
      <i val="true"/>
      <sz val="9"/>
      <color rgb="FF6B7280"/>
      <name val="Arial"/>
      <family val="0"/>
      <charset val="1"/>
    </font>
    <font>
      <b val="true"/>
      <sz val="9"/>
      <color rgb="FF0F2444"/>
      <name val="Arial"/>
      <family val="0"/>
      <charset val="1"/>
    </font>
    <font>
      <i val="true"/>
      <sz val="9"/>
      <color rgb="FF9A3412"/>
      <name val="Arial"/>
      <family val="0"/>
      <charset val="1"/>
    </font>
    <font>
      <b val="true"/>
      <sz val="11"/>
      <color rgb="FFFFFFFF"/>
      <name val="Arial"/>
      <family val="0"/>
      <charset val="1"/>
    </font>
    <font>
      <sz val="10"/>
      <color rgb="FF1F2937"/>
      <name val="Consolas"/>
      <family val="0"/>
      <charset val="1"/>
    </font>
    <font>
      <b val="true"/>
      <sz val="10"/>
      <color rgb="FF0F2444"/>
      <name val="Consolas"/>
      <family val="0"/>
      <charset val="1"/>
    </font>
    <font>
      <sz val="10"/>
      <name val="Arial"/>
      <family val="2"/>
    </font>
    <font>
      <b val="true"/>
      <sz val="10"/>
      <color rgb="FF0F2444"/>
      <name val="Arial"/>
      <family val="0"/>
      <charset val="1"/>
    </font>
  </fonts>
  <fills count="5">
    <fill>
      <patternFill patternType="none"/>
    </fill>
    <fill>
      <patternFill patternType="gray125"/>
    </fill>
    <fill>
      <patternFill patternType="solid">
        <fgColor rgb="FFFEF3C7"/>
        <bgColor rgb="FFF5F5F7"/>
      </patternFill>
    </fill>
    <fill>
      <patternFill patternType="solid">
        <fgColor rgb="FF0F2444"/>
        <bgColor rgb="FF1F2937"/>
      </patternFill>
    </fill>
    <fill>
      <patternFill patternType="solid">
        <fgColor rgb="FFF5F5F7"/>
        <bgColor rgb="FFFFFFFF"/>
      </patternFill>
    </fill>
  </fills>
  <borders count="2">
    <border diagonalUp="false" diagonalDown="false">
      <left/>
      <right/>
      <top/>
      <bottom/>
      <diagonal/>
    </border>
    <border diagonalUp="false" diagonalDown="false">
      <left style="thin">
        <color rgb="FFD1D5DB"/>
      </left>
      <right style="thin">
        <color rgb="FFD1D5DB"/>
      </right>
      <top style="thin">
        <color rgb="FFD1D5DB"/>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left" vertical="center"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2" borderId="0" xfId="0" applyFont="true" applyBorder="true" applyAlignment="false" applyProtection="false">
      <alignment horizontal="general" vertical="bottom" textRotation="0" wrapText="fals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5" fontId="9" fillId="0" borderId="1" xfId="0" applyFont="true" applyBorder="true" applyAlignment="true" applyProtection="false">
      <alignment horizontal="center" vertical="center" textRotation="0" wrapText="fals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false" indent="0" shrinkToFit="false"/>
      <protection locked="true" hidden="false"/>
    </xf>
    <xf numFmtId="166" fontId="9" fillId="0" borderId="1" xfId="0" applyFont="true" applyBorder="true" applyAlignment="true" applyProtection="false">
      <alignment horizontal="right" vertical="center" textRotation="0" wrapText="false" indent="0" shrinkToFit="false"/>
      <protection locked="true" hidden="false"/>
    </xf>
    <xf numFmtId="165" fontId="9" fillId="4" borderId="1" xfId="0" applyFont="true" applyBorder="true" applyAlignment="true" applyProtection="false">
      <alignment horizontal="center" vertical="center" textRotation="0" wrapText="false" indent="0" shrinkToFit="false"/>
      <protection locked="true" hidden="false"/>
    </xf>
    <xf numFmtId="164" fontId="15" fillId="4" borderId="1" xfId="0" applyFont="true" applyBorder="true" applyAlignment="true" applyProtection="false">
      <alignment horizontal="left" vertical="center" textRotation="0" wrapText="true" indent="0" shrinkToFit="false"/>
      <protection locked="true" hidden="false"/>
    </xf>
    <xf numFmtId="164" fontId="15" fillId="4" borderId="1" xfId="0" applyFont="true" applyBorder="true" applyAlignment="true" applyProtection="false">
      <alignment horizontal="left" vertical="center" textRotation="0" wrapText="false" indent="0" shrinkToFit="false"/>
      <protection locked="true" hidden="false"/>
    </xf>
    <xf numFmtId="166" fontId="9" fillId="4" borderId="1"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false" indent="0" shrinkToFit="false"/>
      <protection locked="true" hidden="false"/>
    </xf>
    <xf numFmtId="166" fontId="11" fillId="0"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6" fillId="4" borderId="1" xfId="0" applyFont="true" applyBorder="true" applyAlignment="true" applyProtection="false">
      <alignment horizontal="center" vertical="center" textRotation="0" wrapText="fals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18" fillId="4" borderId="1"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18" fillId="0" borderId="1" xfId="0" applyFont="true" applyBorder="true" applyAlignment="true" applyProtection="false">
      <alignment horizontal="left" vertical="top" textRotation="0" wrapText="true" indent="0" shrinkToFit="false"/>
      <protection locked="true" hidden="false"/>
    </xf>
    <xf numFmtId="164" fontId="15" fillId="0" borderId="1" xfId="0" applyFont="true" applyBorder="true" applyAlignment="true" applyProtection="false">
      <alignment horizontal="left"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8" fillId="4" borderId="1" xfId="0" applyFont="true" applyBorder="true" applyAlignment="true" applyProtection="false">
      <alignment horizontal="left" vertical="top" textRotation="0" wrapText="true" indent="0" shrinkToFit="false"/>
      <protection locked="true" hidden="false"/>
    </xf>
    <xf numFmtId="164" fontId="15" fillId="4" borderId="1"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EF3C7"/>
      <rgbColor rgb="FFF5F5F7"/>
      <rgbColor rgb="FF660066"/>
      <rgbColor rgb="FFFF8080"/>
      <rgbColor rgb="FF0066CC"/>
      <rgbColor rgb="FFD1D5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F2444"/>
      <rgbColor rgb="FF339966"/>
      <rgbColor rgb="FF003300"/>
      <rgbColor rgb="FF333300"/>
      <rgbColor rgb="FF9A3412"/>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4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10"/>
  </cols>
  <sheetData>
    <row r="2" customFormat="false" ht="22.05"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7" customFormat="false" ht="30" hidden="false" customHeight="true" outlineLevel="0" collapsed="false">
      <c r="B7" s="4" t="s">
        <v>3</v>
      </c>
    </row>
    <row r="9" customFormat="false" ht="16.15" hidden="false" customHeight="false" outlineLevel="0" collapsed="false">
      <c r="B9" s="5" t="s">
        <v>4</v>
      </c>
    </row>
    <row r="10" customFormat="false" ht="81.75" hidden="false" customHeight="true" outlineLevel="0" collapsed="false">
      <c r="B10" s="6" t="s">
        <v>5</v>
      </c>
    </row>
    <row r="12" customFormat="false" ht="16.15" hidden="false" customHeight="false" outlineLevel="0" collapsed="false">
      <c r="B12" s="5" t="s">
        <v>6</v>
      </c>
    </row>
    <row r="13" customFormat="false" ht="18" hidden="false" customHeight="true" outlineLevel="0" collapsed="false">
      <c r="B13" s="7" t="s">
        <v>7</v>
      </c>
    </row>
    <row r="14" customFormat="false" ht="39.75" hidden="false" customHeight="true" outlineLevel="0" collapsed="false">
      <c r="B14" s="6" t="s">
        <v>8</v>
      </c>
    </row>
    <row r="16" customFormat="false" ht="18" hidden="false" customHeight="true" outlineLevel="0" collapsed="false">
      <c r="B16" s="7" t="s">
        <v>9</v>
      </c>
    </row>
    <row r="17" customFormat="false" ht="39.75" hidden="false" customHeight="true" outlineLevel="0" collapsed="false">
      <c r="B17" s="6" t="s">
        <v>10</v>
      </c>
    </row>
    <row r="19" customFormat="false" ht="18" hidden="false" customHeight="true" outlineLevel="0" collapsed="false">
      <c r="B19" s="7" t="s">
        <v>11</v>
      </c>
    </row>
    <row r="20" customFormat="false" ht="39.75" hidden="false" customHeight="true" outlineLevel="0" collapsed="false">
      <c r="B20" s="6" t="s">
        <v>12</v>
      </c>
    </row>
    <row r="22" customFormat="false" ht="18" hidden="false" customHeight="true" outlineLevel="0" collapsed="false">
      <c r="B22" s="7" t="s">
        <v>13</v>
      </c>
    </row>
    <row r="23" customFormat="false" ht="39.75" hidden="false" customHeight="true" outlineLevel="0" collapsed="false">
      <c r="B23" s="6" t="s">
        <v>14</v>
      </c>
    </row>
    <row r="25" customFormat="false" ht="18" hidden="false" customHeight="true" outlineLevel="0" collapsed="false">
      <c r="B25" s="7" t="s">
        <v>15</v>
      </c>
    </row>
    <row r="26" customFormat="false" ht="39.75" hidden="false" customHeight="true" outlineLevel="0" collapsed="false">
      <c r="B26" s="6" t="s">
        <v>16</v>
      </c>
    </row>
    <row r="28" customFormat="false" ht="18" hidden="false" customHeight="true" outlineLevel="0" collapsed="false">
      <c r="B28" s="7" t="s">
        <v>17</v>
      </c>
    </row>
    <row r="29" customFormat="false" ht="39.75" hidden="false" customHeight="true" outlineLevel="0" collapsed="false">
      <c r="B29" s="6" t="s">
        <v>18</v>
      </c>
    </row>
    <row r="31" customFormat="false" ht="16.15" hidden="false" customHeight="false" outlineLevel="0" collapsed="false">
      <c r="B31" s="5" t="s">
        <v>19</v>
      </c>
    </row>
    <row r="32" customFormat="false" ht="33.75" hidden="false" customHeight="true" outlineLevel="0" collapsed="false">
      <c r="B32" s="6" t="s">
        <v>20</v>
      </c>
    </row>
    <row r="33" customFormat="false" ht="33.75" hidden="false" customHeight="true" outlineLevel="0" collapsed="false">
      <c r="B33" s="6" t="s">
        <v>21</v>
      </c>
    </row>
    <row r="34" customFormat="false" ht="33.75" hidden="false" customHeight="true" outlineLevel="0" collapsed="false">
      <c r="B34" s="6" t="s">
        <v>22</v>
      </c>
    </row>
    <row r="35" customFormat="false" ht="33.75" hidden="false" customHeight="true" outlineLevel="0" collapsed="false">
      <c r="B35" s="6" t="s">
        <v>23</v>
      </c>
    </row>
    <row r="36" customFormat="false" ht="33.75" hidden="false" customHeight="true" outlineLevel="0" collapsed="false">
      <c r="B36" s="6" t="s">
        <v>24</v>
      </c>
    </row>
    <row r="38" customFormat="false" ht="16.15" hidden="false" customHeight="false" outlineLevel="0" collapsed="false">
      <c r="B38" s="5" t="s">
        <v>25</v>
      </c>
    </row>
    <row r="39" customFormat="false" ht="60" hidden="false" customHeight="true" outlineLevel="0" collapsed="false">
      <c r="B39" s="6" t="s">
        <v>26</v>
      </c>
    </row>
    <row r="41" customFormat="false" ht="16.15" hidden="false" customHeight="false" outlineLevel="0" collapsed="false">
      <c r="B41" s="5" t="s">
        <v>27</v>
      </c>
    </row>
    <row r="42" customFormat="false" ht="90" hidden="false" customHeight="true" outlineLevel="0" collapsed="false">
      <c r="B42" s="6" t="s">
        <v>28</v>
      </c>
    </row>
    <row r="44" customFormat="false" ht="15" hidden="false" customHeight="false" outlineLevel="0" collapsed="false">
      <c r="B44" s="8" t="s">
        <v>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2" min="1" style="0" width="14"/>
    <col collapsed="false" customWidth="true" hidden="false" outlineLevel="0" max="3" min="3" style="0" width="74"/>
    <col collapsed="false" customWidth="true" hidden="false" outlineLevel="0" max="4" min="4" style="0" width="24"/>
    <col collapsed="false" customWidth="true" hidden="false" outlineLevel="0" max="6" min="5" style="0" width="15"/>
    <col collapsed="false" customWidth="true" hidden="false" outlineLevel="0" max="7" min="7" style="0" width="16"/>
  </cols>
  <sheetData>
    <row r="1" customFormat="false" ht="15.75" hidden="false" customHeight="true" outlineLevel="0" collapsed="false">
      <c r="A1" s="9" t="s">
        <v>30</v>
      </c>
      <c r="B1" s="9"/>
      <c r="C1" s="9"/>
      <c r="D1" s="9"/>
      <c r="E1" s="9"/>
      <c r="F1" s="9"/>
      <c r="G1" s="9"/>
    </row>
    <row r="2" customFormat="false" ht="18" hidden="false" customHeight="true" outlineLevel="0" collapsed="false">
      <c r="A2" s="10" t="s">
        <v>31</v>
      </c>
      <c r="B2" s="10"/>
      <c r="C2" s="10"/>
      <c r="D2" s="10"/>
      <c r="E2" s="10"/>
      <c r="F2" s="10"/>
      <c r="G2" s="10"/>
    </row>
    <row r="3" customFormat="false" ht="7.5" hidden="false" customHeight="true" outlineLevel="0" collapsed="false"/>
    <row r="4" customFormat="false" ht="31.5" hidden="false" customHeight="true" outlineLevel="0" collapsed="false">
      <c r="A4" s="11" t="s">
        <v>32</v>
      </c>
      <c r="B4" s="11" t="s">
        <v>33</v>
      </c>
      <c r="C4" s="11" t="s">
        <v>34</v>
      </c>
      <c r="D4" s="11" t="s">
        <v>35</v>
      </c>
      <c r="E4" s="11" t="s">
        <v>36</v>
      </c>
      <c r="F4" s="11" t="s">
        <v>37</v>
      </c>
      <c r="G4" s="11" t="s">
        <v>38</v>
      </c>
    </row>
    <row r="5" customFormat="false" ht="21.75" hidden="false" customHeight="true" outlineLevel="0" collapsed="false">
      <c r="A5" s="12" t="n">
        <v>46237</v>
      </c>
      <c r="B5" s="12" t="n">
        <v>46238</v>
      </c>
      <c r="C5" s="13" t="s">
        <v>39</v>
      </c>
      <c r="D5" s="14" t="s">
        <v>40</v>
      </c>
      <c r="E5" s="15"/>
      <c r="F5" s="15" t="n">
        <v>45000</v>
      </c>
      <c r="G5" s="15" t="n">
        <v>1545000</v>
      </c>
    </row>
    <row r="6" customFormat="false" ht="21.75" hidden="false" customHeight="true" outlineLevel="0" collapsed="false">
      <c r="A6" s="16" t="n">
        <v>46237</v>
      </c>
      <c r="B6" s="16" t="n">
        <v>46237</v>
      </c>
      <c r="C6" s="17" t="s">
        <v>41</v>
      </c>
      <c r="D6" s="18" t="s">
        <v>42</v>
      </c>
      <c r="E6" s="19" t="n">
        <v>125000</v>
      </c>
      <c r="F6" s="19"/>
      <c r="G6" s="19" t="n">
        <v>1420000</v>
      </c>
    </row>
    <row r="7" customFormat="false" ht="21.75" hidden="false" customHeight="true" outlineLevel="0" collapsed="false">
      <c r="A7" s="12" t="n">
        <v>46238</v>
      </c>
      <c r="B7" s="12" t="n">
        <v>46238</v>
      </c>
      <c r="C7" s="13" t="s">
        <v>43</v>
      </c>
      <c r="D7" s="14" t="s">
        <v>44</v>
      </c>
      <c r="E7" s="15"/>
      <c r="F7" s="15" t="n">
        <v>85000</v>
      </c>
      <c r="G7" s="15" t="n">
        <v>1505000</v>
      </c>
    </row>
    <row r="8" customFormat="false" ht="21.75" hidden="false" customHeight="true" outlineLevel="0" collapsed="false">
      <c r="A8" s="16" t="n">
        <v>46238</v>
      </c>
      <c r="B8" s="16" t="n">
        <v>46239</v>
      </c>
      <c r="C8" s="17" t="s">
        <v>45</v>
      </c>
      <c r="D8" s="18" t="s">
        <v>46</v>
      </c>
      <c r="E8" s="19" t="n">
        <v>215000</v>
      </c>
      <c r="F8" s="19"/>
      <c r="G8" s="19" t="n">
        <v>1290000</v>
      </c>
    </row>
    <row r="9" customFormat="false" ht="21.75" hidden="false" customHeight="true" outlineLevel="0" collapsed="false">
      <c r="A9" s="12" t="n">
        <v>46239</v>
      </c>
      <c r="B9" s="12" t="n">
        <v>46239</v>
      </c>
      <c r="C9" s="13" t="s">
        <v>47</v>
      </c>
      <c r="D9" s="14" t="s">
        <v>48</v>
      </c>
      <c r="E9" s="15"/>
      <c r="F9" s="15" t="n">
        <v>450000</v>
      </c>
      <c r="G9" s="15" t="n">
        <v>1740000</v>
      </c>
    </row>
    <row r="10" customFormat="false" ht="21.75" hidden="false" customHeight="true" outlineLevel="0" collapsed="false">
      <c r="A10" s="16" t="n">
        <v>46239</v>
      </c>
      <c r="B10" s="16" t="n">
        <v>46239</v>
      </c>
      <c r="C10" s="17" t="s">
        <v>49</v>
      </c>
      <c r="D10" s="18" t="s">
        <v>50</v>
      </c>
      <c r="E10" s="19" t="n">
        <v>325000</v>
      </c>
      <c r="F10" s="19"/>
      <c r="G10" s="19" t="n">
        <v>1415000</v>
      </c>
    </row>
    <row r="11" customFormat="false" ht="21.75" hidden="false" customHeight="true" outlineLevel="0" collapsed="false">
      <c r="A11" s="12" t="n">
        <v>46240</v>
      </c>
      <c r="B11" s="12" t="n">
        <v>46241</v>
      </c>
      <c r="C11" s="13" t="s">
        <v>51</v>
      </c>
      <c r="D11" s="14" t="s">
        <v>52</v>
      </c>
      <c r="E11" s="15"/>
      <c r="F11" s="15" t="n">
        <v>275000</v>
      </c>
      <c r="G11" s="15" t="n">
        <v>1690000</v>
      </c>
    </row>
    <row r="12" customFormat="false" ht="21.75" hidden="false" customHeight="true" outlineLevel="0" collapsed="false">
      <c r="A12" s="16" t="n">
        <v>46240</v>
      </c>
      <c r="B12" s="16" t="n">
        <v>46240</v>
      </c>
      <c r="C12" s="17" t="s">
        <v>53</v>
      </c>
      <c r="D12" s="18" t="s">
        <v>54</v>
      </c>
      <c r="E12" s="19" t="n">
        <v>195000</v>
      </c>
      <c r="F12" s="19"/>
      <c r="G12" s="19" t="n">
        <v>1495000</v>
      </c>
    </row>
    <row r="13" customFormat="false" ht="21.75" hidden="false" customHeight="true" outlineLevel="0" collapsed="false">
      <c r="A13" s="12" t="n">
        <v>46241</v>
      </c>
      <c r="B13" s="12" t="n">
        <v>46241</v>
      </c>
      <c r="C13" s="13" t="s">
        <v>55</v>
      </c>
      <c r="D13" s="14" t="s">
        <v>56</v>
      </c>
      <c r="E13" s="15"/>
      <c r="F13" s="15" t="n">
        <v>22500</v>
      </c>
      <c r="G13" s="15" t="n">
        <v>1517500</v>
      </c>
    </row>
    <row r="14" customFormat="false" ht="21.75" hidden="false" customHeight="true" outlineLevel="0" collapsed="false">
      <c r="A14" s="16" t="n">
        <v>46241</v>
      </c>
      <c r="B14" s="16" t="n">
        <v>46242</v>
      </c>
      <c r="C14" s="17" t="s">
        <v>57</v>
      </c>
      <c r="D14" s="18" t="s">
        <v>58</v>
      </c>
      <c r="E14" s="19" t="n">
        <v>35000</v>
      </c>
      <c r="F14" s="19"/>
      <c r="G14" s="19" t="n">
        <v>1482500</v>
      </c>
    </row>
    <row r="15" customFormat="false" ht="21.75" hidden="false" customHeight="true" outlineLevel="0" collapsed="false">
      <c r="A15" s="12" t="n">
        <v>46242</v>
      </c>
      <c r="B15" s="12" t="n">
        <v>46242</v>
      </c>
      <c r="C15" s="13" t="s">
        <v>59</v>
      </c>
      <c r="D15" s="14" t="s">
        <v>60</v>
      </c>
      <c r="E15" s="15"/>
      <c r="F15" s="15" t="n">
        <v>18750</v>
      </c>
      <c r="G15" s="15" t="n">
        <v>1501250</v>
      </c>
    </row>
    <row r="16" customFormat="false" ht="21.75" hidden="false" customHeight="true" outlineLevel="0" collapsed="false">
      <c r="A16" s="16" t="n">
        <v>46242</v>
      </c>
      <c r="B16" s="16" t="n">
        <v>46242</v>
      </c>
      <c r="C16" s="17" t="s">
        <v>61</v>
      </c>
      <c r="D16" s="18" t="s">
        <v>62</v>
      </c>
      <c r="E16" s="19"/>
      <c r="F16" s="19" t="n">
        <v>15000</v>
      </c>
      <c r="G16" s="19" t="n">
        <v>1516250</v>
      </c>
    </row>
    <row r="17" customFormat="false" ht="21.75" hidden="false" customHeight="true" outlineLevel="0" collapsed="false">
      <c r="A17" s="12" t="n">
        <v>46243</v>
      </c>
      <c r="B17" s="12" t="n">
        <v>46244</v>
      </c>
      <c r="C17" s="13" t="s">
        <v>63</v>
      </c>
      <c r="D17" s="14" t="s">
        <v>64</v>
      </c>
      <c r="E17" s="15"/>
      <c r="F17" s="15" t="n">
        <v>24500</v>
      </c>
      <c r="G17" s="15" t="n">
        <v>1540750</v>
      </c>
    </row>
    <row r="18" customFormat="false" ht="21.75" hidden="false" customHeight="true" outlineLevel="0" collapsed="false">
      <c r="A18" s="16" t="n">
        <v>46243</v>
      </c>
      <c r="B18" s="16" t="n">
        <v>46243</v>
      </c>
      <c r="C18" s="17" t="s">
        <v>65</v>
      </c>
      <c r="D18" s="18" t="s">
        <v>66</v>
      </c>
      <c r="E18" s="19" t="n">
        <v>32750</v>
      </c>
      <c r="F18" s="19"/>
      <c r="G18" s="19" t="n">
        <v>1508000</v>
      </c>
    </row>
    <row r="19" customFormat="false" ht="21.75" hidden="false" customHeight="true" outlineLevel="0" collapsed="false">
      <c r="A19" s="12" t="n">
        <v>46244</v>
      </c>
      <c r="B19" s="12" t="n">
        <v>46244</v>
      </c>
      <c r="C19" s="13" t="s">
        <v>67</v>
      </c>
      <c r="D19" s="14" t="s">
        <v>68</v>
      </c>
      <c r="E19" s="15"/>
      <c r="F19" s="15" t="n">
        <v>47250</v>
      </c>
      <c r="G19" s="15" t="n">
        <v>1555250</v>
      </c>
    </row>
    <row r="20" customFormat="false" ht="21.75" hidden="false" customHeight="true" outlineLevel="0" collapsed="false">
      <c r="A20" s="16" t="n">
        <v>46244</v>
      </c>
      <c r="B20" s="16" t="n">
        <v>46245</v>
      </c>
      <c r="C20" s="17" t="s">
        <v>69</v>
      </c>
      <c r="D20" s="18" t="s">
        <v>70</v>
      </c>
      <c r="E20" s="19"/>
      <c r="F20" s="19" t="n">
        <v>95000</v>
      </c>
      <c r="G20" s="19" t="n">
        <v>1650250</v>
      </c>
    </row>
    <row r="21" customFormat="false" ht="21.75" hidden="false" customHeight="true" outlineLevel="0" collapsed="false">
      <c r="A21" s="12" t="n">
        <v>46245</v>
      </c>
      <c r="B21" s="12" t="n">
        <v>46245</v>
      </c>
      <c r="C21" s="13" t="s">
        <v>71</v>
      </c>
      <c r="D21" s="14" t="s">
        <v>70</v>
      </c>
      <c r="E21" s="15"/>
      <c r="F21" s="15" t="n">
        <v>62500</v>
      </c>
      <c r="G21" s="15" t="n">
        <v>1712750</v>
      </c>
    </row>
    <row r="22" customFormat="false" ht="21.75" hidden="false" customHeight="true" outlineLevel="0" collapsed="false">
      <c r="A22" s="16" t="n">
        <v>46245</v>
      </c>
      <c r="B22" s="16" t="n">
        <v>46245</v>
      </c>
      <c r="C22" s="17" t="s">
        <v>72</v>
      </c>
      <c r="D22" s="18" t="s">
        <v>70</v>
      </c>
      <c r="E22" s="19"/>
      <c r="F22" s="19" t="n">
        <v>88250</v>
      </c>
      <c r="G22" s="19" t="n">
        <v>1801000</v>
      </c>
    </row>
    <row r="23" customFormat="false" ht="21.75" hidden="false" customHeight="true" outlineLevel="0" collapsed="false">
      <c r="A23" s="12" t="n">
        <v>46246</v>
      </c>
      <c r="B23" s="12" t="n">
        <v>46247</v>
      </c>
      <c r="C23" s="13" t="s">
        <v>73</v>
      </c>
      <c r="D23" s="14" t="s">
        <v>74</v>
      </c>
      <c r="E23" s="15" t="n">
        <v>155000</v>
      </c>
      <c r="F23" s="15"/>
      <c r="G23" s="15" t="n">
        <v>1646000</v>
      </c>
    </row>
    <row r="24" customFormat="false" ht="21.75" hidden="false" customHeight="true" outlineLevel="0" collapsed="false">
      <c r="A24" s="16" t="n">
        <v>46246</v>
      </c>
      <c r="B24" s="16" t="n">
        <v>46246</v>
      </c>
      <c r="C24" s="17" t="s">
        <v>75</v>
      </c>
      <c r="D24" s="18" t="s">
        <v>76</v>
      </c>
      <c r="E24" s="19" t="n">
        <v>72000</v>
      </c>
      <c r="F24" s="19"/>
      <c r="G24" s="19" t="n">
        <v>1574000</v>
      </c>
    </row>
    <row r="26" customFormat="false" ht="15" hidden="false" customHeight="false" outlineLevel="0" collapsed="false">
      <c r="A26" s="20" t="s">
        <v>77</v>
      </c>
      <c r="B26" s="20"/>
      <c r="C26" s="20"/>
      <c r="D26" s="20"/>
      <c r="E26" s="20"/>
      <c r="F26" s="20"/>
      <c r="G26" s="21" t="n">
        <v>1500000</v>
      </c>
    </row>
    <row r="27" customFormat="false" ht="30" hidden="false" customHeight="true" outlineLevel="0" collapsed="false">
      <c r="A27" s="22" t="s">
        <v>78</v>
      </c>
      <c r="B27" s="22"/>
      <c r="C27" s="22"/>
      <c r="D27" s="22"/>
      <c r="E27" s="22"/>
      <c r="F27" s="22"/>
      <c r="G27" s="22"/>
    </row>
  </sheetData>
  <mergeCells count="4">
    <mergeCell ref="A1:G1"/>
    <mergeCell ref="A2:G2"/>
    <mergeCell ref="A26:F26"/>
    <mergeCell ref="A27:G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10"/>
    <col collapsed="false" customWidth="true" hidden="false" outlineLevel="0" max="3" min="3" style="0" width="32"/>
    <col collapsed="false" customWidth="true" hidden="false" outlineLevel="0" max="4" min="4" style="0" width="28"/>
    <col collapsed="false" customWidth="true" hidden="false" outlineLevel="0" max="6" min="5" style="0" width="15"/>
    <col collapsed="false" customWidth="true" hidden="false" outlineLevel="0" max="7" min="7" style="0" width="74"/>
  </cols>
  <sheetData>
    <row r="1" customFormat="false" ht="15.75" hidden="false" customHeight="true" outlineLevel="0" collapsed="false">
      <c r="A1" s="9" t="s">
        <v>30</v>
      </c>
      <c r="B1" s="9"/>
      <c r="C1" s="9"/>
      <c r="D1" s="9"/>
      <c r="E1" s="9"/>
      <c r="F1" s="9"/>
      <c r="G1" s="9"/>
    </row>
    <row r="2" customFormat="false" ht="18" hidden="false" customHeight="true" outlineLevel="0" collapsed="false">
      <c r="A2" s="10" t="s">
        <v>31</v>
      </c>
      <c r="B2" s="10"/>
      <c r="C2" s="10"/>
      <c r="D2" s="10"/>
      <c r="E2" s="10"/>
      <c r="F2" s="10"/>
      <c r="G2" s="10"/>
    </row>
    <row r="3" customFormat="false" ht="7.5" hidden="false" customHeight="true" outlineLevel="0" collapsed="false"/>
    <row r="4" customFormat="false" ht="39.75" hidden="false" customHeight="true" outlineLevel="0" collapsed="false">
      <c r="A4" s="11" t="s">
        <v>32</v>
      </c>
      <c r="B4" s="11" t="s">
        <v>79</v>
      </c>
      <c r="C4" s="11" t="s">
        <v>80</v>
      </c>
      <c r="D4" s="11" t="s">
        <v>81</v>
      </c>
      <c r="E4" s="11" t="s">
        <v>36</v>
      </c>
      <c r="F4" s="11" t="s">
        <v>37</v>
      </c>
      <c r="G4" s="11" t="s">
        <v>82</v>
      </c>
    </row>
    <row r="5" customFormat="false" ht="24" hidden="false" customHeight="true" outlineLevel="0" collapsed="false">
      <c r="A5" s="12" t="n">
        <f aca="false">'Raw Bank Statement'!A5</f>
        <v>46237</v>
      </c>
      <c r="B5" s="23" t="str">
        <f aca="false">IFERROR(IF(ISNUMBER(SEARCH("NEFT",G5)),"NEFT",IF(ISNUMBER(SEARCH("RTGS",G5)),"RTGS",IF(ISNUMBER(SEARCH("IMPS",G5)),"IMPS",IF(ISNUMBER(SEARCH("UPI",G5)),"UPI",IF(ISNUMBER(SEARCH("NACH",G5)),"NACH",IF(ISNUMBER(SEARCH("CHQ ",G5)),"CHQ","Manual review required")))))),"Manual review required")</f>
        <v>NEFT</v>
      </c>
      <c r="C5" s="24" t="str">
        <f aca="false">IFERROR(IF(OR(B5="NEFT",B5="RTGS"),_xlfn.TEXTAFTER(G5,"-",4),IF(B5="IMPS",_xlfn.TEXTAFTER(G5,"-",3),IF(B5="UPI",_xlfn.TEXTBEFORE(_xlfn.TEXTAFTER(G5,"UPI-"),"-P2M"),IF(B5="NACH",_xlfn.TEXTAFTER(G5,"/",3),IF(B5="CHQ",_xlfn.TEXTAFTER(G5,"CHQ " &amp; _xlfn.TEXTBEFORE(_xlfn.TEXTAFTER(G5,"CHQ ")," ") &amp; " "),"Manual review required"))))),"Manual review required")</f>
        <v>VENDOR A LTD</v>
      </c>
      <c r="D5" s="14" t="str">
        <f aca="false">IFERROR(IF(OR(B5="NEFT",B5="RTGS"),_xlfn.TEXTBEFORE(_xlfn.TEXTAFTER(G5,"-",3),"-"),IF(B5="IMPS",_xlfn.TEXTBEFORE(_xlfn.TEXTAFTER(G5,"-",2),"-"),IF(B5="UPI",MID(G5,FIND("UPI-",G5)+4,FIND("-P2M",G5)-FIND("UPI-",G5)-4),IF(B5="NACH",MID(G5,SEARCH("/",G5)+1,SEARCH("/",G5,SEARCH("/",G5)+1)-SEARCH("/",G5)-1),IF(B5="CHQ",_xlfn.TEXTBEFORE(_xlfn.TEXTAFTER(G5,"CHQ ")," "),"Manual review required"))))),"Manual review required")</f>
        <v>N026081234567001</v>
      </c>
      <c r="E5" s="15" t="str">
        <f aca="false">IF('Raw Bank Statement'!E5=0,"",'Raw Bank Statement'!E5)</f>
        <v/>
      </c>
      <c r="F5" s="15" t="n">
        <f aca="false">IF('Raw Bank Statement'!F5=0,"",'Raw Bank Statement'!F5)</f>
        <v>45000</v>
      </c>
      <c r="G5" s="13" t="str">
        <f aca="false">'Raw Bank Statement'!C5</f>
        <v>NEFT-CR-HDFC0000123-N026081234567001-VENDOR A LTD</v>
      </c>
    </row>
    <row r="6" customFormat="false" ht="24" hidden="false" customHeight="true" outlineLevel="0" collapsed="false">
      <c r="A6" s="16" t="n">
        <f aca="false">'Raw Bank Statement'!A6</f>
        <v>46237</v>
      </c>
      <c r="B6" s="25" t="str">
        <f aca="false">IFERROR(IF(ISNUMBER(SEARCH("NEFT",G6)),"NEFT",IF(ISNUMBER(SEARCH("RTGS",G6)),"RTGS",IF(ISNUMBER(SEARCH("IMPS",G6)),"IMPS",IF(ISNUMBER(SEARCH("UPI",G6)),"UPI",IF(ISNUMBER(SEARCH("NACH",G6)),"NACH",IF(ISNUMBER(SEARCH("CHQ ",G6)),"CHQ","Manual review required")))))),"Manual review required")</f>
        <v>NEFT</v>
      </c>
      <c r="C6" s="26" t="str">
        <f aca="false">IFERROR(IF(OR(B6="NEFT",B6="RTGS"),_xlfn.TEXTAFTER(G6,"-",4),IF(B6="IMPS",_xlfn.TEXTAFTER(G6,"-",3),IF(B6="UPI",_xlfn.TEXTBEFORE(_xlfn.TEXTAFTER(G6,"UPI-"),"-P2M"),IF(B6="NACH",_xlfn.TEXTAFTER(G6,"/",3),IF(B6="CHQ",_xlfn.TEXTAFTER(G6,"CHQ " &amp; _xlfn.TEXTBEFORE(_xlfn.TEXTAFTER(G6,"CHQ ")," ") &amp; " "),"Manual review required"))))),"Manual review required")</f>
        <v>VENDOR B PVT LTD</v>
      </c>
      <c r="D6" s="18" t="str">
        <f aca="false">IFERROR(IF(OR(B6="NEFT",B6="RTGS"),_xlfn.TEXTBEFORE(_xlfn.TEXTAFTER(G6,"-",3),"-"),IF(B6="IMPS",_xlfn.TEXTBEFORE(_xlfn.TEXTAFTER(G6,"-",2),"-"),IF(B6="UPI",MID(G6,FIND("UPI-",G6)+4,FIND("-P2M",G6)-FIND("UPI-",G6)-4),IF(B6="NACH",MID(G6,SEARCH("/",G6)+1,SEARCH("/",G6,SEARCH("/",G6)+1)-SEARCH("/",G6)-1),IF(B6="CHQ",_xlfn.TEXTBEFORE(_xlfn.TEXTAFTER(G6,"CHQ ")," "),"Manual review required"))))),"Manual review required")</f>
        <v>N026081234567002</v>
      </c>
      <c r="E6" s="19" t="n">
        <f aca="false">IF('Raw Bank Statement'!E6=0,"",'Raw Bank Statement'!E6)</f>
        <v>125000</v>
      </c>
      <c r="F6" s="19" t="str">
        <f aca="false">IF('Raw Bank Statement'!F6=0,"",'Raw Bank Statement'!F6)</f>
        <v/>
      </c>
      <c r="G6" s="17" t="str">
        <f aca="false">'Raw Bank Statement'!C6</f>
        <v>NEFT-DR-ICIC0000456-N026081234567002-VENDOR B PVT LTD</v>
      </c>
    </row>
    <row r="7" customFormat="false" ht="24" hidden="false" customHeight="true" outlineLevel="0" collapsed="false">
      <c r="A7" s="12" t="n">
        <f aca="false">'Raw Bank Statement'!A7</f>
        <v>46238</v>
      </c>
      <c r="B7" s="23" t="str">
        <f aca="false">IFERROR(IF(ISNUMBER(SEARCH("NEFT",G7)),"NEFT",IF(ISNUMBER(SEARCH("RTGS",G7)),"RTGS",IF(ISNUMBER(SEARCH("IMPS",G7)),"IMPS",IF(ISNUMBER(SEARCH("UPI",G7)),"UPI",IF(ISNUMBER(SEARCH("NACH",G7)),"NACH",IF(ISNUMBER(SEARCH("CHQ ",G7)),"CHQ","Manual review required")))))),"Manual review required")</f>
        <v>NEFT</v>
      </c>
      <c r="C7" s="24" t="str">
        <f aca="false">IFERROR(IF(OR(B7="NEFT",B7="RTGS"),_xlfn.TEXTAFTER(G7,"-",4),IF(B7="IMPS",_xlfn.TEXTAFTER(G7,"-",3),IF(B7="UPI",_xlfn.TEXTBEFORE(_xlfn.TEXTAFTER(G7,"UPI-"),"-P2M"),IF(B7="NACH",_xlfn.TEXTAFTER(G7,"/",3),IF(B7="CHQ",_xlfn.TEXTAFTER(G7,"CHQ " &amp; _xlfn.TEXTBEFORE(_xlfn.TEXTAFTER(G7,"CHQ ")," ") &amp; " "),"Manual review required"))))),"Manual review required")</f>
        <v>CUSTOMER C ENTERPRISES</v>
      </c>
      <c r="D7" s="14" t="str">
        <f aca="false">IFERROR(IF(OR(B7="NEFT",B7="RTGS"),_xlfn.TEXTBEFORE(_xlfn.TEXTAFTER(G7,"-",3),"-"),IF(B7="IMPS",_xlfn.TEXTBEFORE(_xlfn.TEXTAFTER(G7,"-",2),"-"),IF(B7="UPI",MID(G7,FIND("UPI-",G7)+4,FIND("-P2M",G7)-FIND("UPI-",G7)-4),IF(B7="NACH",MID(G7,SEARCH("/",G7)+1,SEARCH("/",G7,SEARCH("/",G7)+1)-SEARCH("/",G7)-1),IF(B7="CHQ",_xlfn.TEXTBEFORE(_xlfn.TEXTAFTER(G7,"CHQ ")," "),"Manual review required"))))),"Manual review required")</f>
        <v>N026081234567003</v>
      </c>
      <c r="E7" s="15" t="str">
        <f aca="false">IF('Raw Bank Statement'!E7=0,"",'Raw Bank Statement'!E7)</f>
        <v/>
      </c>
      <c r="F7" s="15" t="n">
        <f aca="false">IF('Raw Bank Statement'!F7=0,"",'Raw Bank Statement'!F7)</f>
        <v>85000</v>
      </c>
      <c r="G7" s="13" t="str">
        <f aca="false">'Raw Bank Statement'!C7</f>
        <v>NEFT-CR-SBIN0000789-N026081234567003-CUSTOMER C ENTERPRISES</v>
      </c>
    </row>
    <row r="8" customFormat="false" ht="24" hidden="false" customHeight="true" outlineLevel="0" collapsed="false">
      <c r="A8" s="16" t="n">
        <f aca="false">'Raw Bank Statement'!A8</f>
        <v>46238</v>
      </c>
      <c r="B8" s="25" t="str">
        <f aca="false">IFERROR(IF(ISNUMBER(SEARCH("NEFT",G8)),"NEFT",IF(ISNUMBER(SEARCH("RTGS",G8)),"RTGS",IF(ISNUMBER(SEARCH("IMPS",G8)),"IMPS",IF(ISNUMBER(SEARCH("UPI",G8)),"UPI",IF(ISNUMBER(SEARCH("NACH",G8)),"NACH",IF(ISNUMBER(SEARCH("CHQ ",G8)),"CHQ","Manual review required")))))),"Manual review required")</f>
        <v>NEFT</v>
      </c>
      <c r="C8" s="26" t="str">
        <f aca="false">IFERROR(IF(OR(B8="NEFT",B8="RTGS"),_xlfn.TEXTAFTER(G8,"-",4),IF(B8="IMPS",_xlfn.TEXTAFTER(G8,"-",3),IF(B8="UPI",_xlfn.TEXTBEFORE(_xlfn.TEXTAFTER(G8,"UPI-"),"-P2M"),IF(B8="NACH",_xlfn.TEXTAFTER(G8,"/",3),IF(B8="CHQ",_xlfn.TEXTAFTER(G8,"CHQ " &amp; _xlfn.TEXTBEFORE(_xlfn.TEXTAFTER(G8,"CHQ ")," ") &amp; " "),"Manual review required"))))),"Manual review required")</f>
        <v>SUPPLIER D INDUSTRIES</v>
      </c>
      <c r="D8" s="18" t="str">
        <f aca="false">IFERROR(IF(OR(B8="NEFT",B8="RTGS"),_xlfn.TEXTBEFORE(_xlfn.TEXTAFTER(G8,"-",3),"-"),IF(B8="IMPS",_xlfn.TEXTBEFORE(_xlfn.TEXTAFTER(G8,"-",2),"-"),IF(B8="UPI",MID(G8,FIND("UPI-",G8)+4,FIND("-P2M",G8)-FIND("UPI-",G8)-4),IF(B8="NACH",MID(G8,SEARCH("/",G8)+1,SEARCH("/",G8,SEARCH("/",G8)+1)-SEARCH("/",G8)-1),IF(B8="CHQ",_xlfn.TEXTBEFORE(_xlfn.TEXTAFTER(G8,"CHQ ")," "),"Manual review required"))))),"Manual review required")</f>
        <v>N026081234567004</v>
      </c>
      <c r="E8" s="19" t="n">
        <f aca="false">IF('Raw Bank Statement'!E8=0,"",'Raw Bank Statement'!E8)</f>
        <v>215000</v>
      </c>
      <c r="F8" s="19" t="str">
        <f aca="false">IF('Raw Bank Statement'!F8=0,"",'Raw Bank Statement'!F8)</f>
        <v/>
      </c>
      <c r="G8" s="17" t="str">
        <f aca="false">'Raw Bank Statement'!C8</f>
        <v>NEFT-DR-AXIS0000321-N026081234567004-SUPPLIER D INDUSTRIES</v>
      </c>
    </row>
    <row r="9" customFormat="false" ht="24" hidden="false" customHeight="true" outlineLevel="0" collapsed="false">
      <c r="A9" s="12" t="n">
        <f aca="false">'Raw Bank Statement'!A9</f>
        <v>46239</v>
      </c>
      <c r="B9" s="23" t="str">
        <f aca="false">IFERROR(IF(ISNUMBER(SEARCH("NEFT",G9)),"NEFT",IF(ISNUMBER(SEARCH("RTGS",G9)),"RTGS",IF(ISNUMBER(SEARCH("IMPS",G9)),"IMPS",IF(ISNUMBER(SEARCH("UPI",G9)),"UPI",IF(ISNUMBER(SEARCH("NACH",G9)),"NACH",IF(ISNUMBER(SEARCH("CHQ ",G9)),"CHQ","Manual review required")))))),"Manual review required")</f>
        <v>RTGS</v>
      </c>
      <c r="C9" s="24" t="str">
        <f aca="false">IFERROR(IF(OR(B9="NEFT",B9="RTGS"),_xlfn.TEXTAFTER(G9,"-",4),IF(B9="IMPS",_xlfn.TEXTAFTER(G9,"-",3),IF(B9="UPI",_xlfn.TEXTBEFORE(_xlfn.TEXTAFTER(G9,"UPI-"),"-P2M"),IF(B9="NACH",_xlfn.TEXTAFTER(G9,"/",3),IF(B9="CHQ",_xlfn.TEXTAFTER(G9,"CHQ " &amp; _xlfn.TEXTBEFORE(_xlfn.TEXTAFTER(G9,"CHQ ")," ") &amp; " "),"Manual review required"))))),"Manual review required")</f>
        <v>CUSTOMER E CORPORATION</v>
      </c>
      <c r="D9" s="14" t="str">
        <f aca="false">IFERROR(IF(OR(B9="NEFT",B9="RTGS"),_xlfn.TEXTBEFORE(_xlfn.TEXTAFTER(G9,"-",3),"-"),IF(B9="IMPS",_xlfn.TEXTBEFORE(_xlfn.TEXTAFTER(G9,"-",2),"-"),IF(B9="UPI",MID(G9,FIND("UPI-",G9)+4,FIND("-P2M",G9)-FIND("UPI-",G9)-4),IF(B9="NACH",MID(G9,SEARCH("/",G9)+1,SEARCH("/",G9,SEARCH("/",G9)+1)-SEARCH("/",G9)-1),IF(B9="CHQ",_xlfn.TEXTBEFORE(_xlfn.TEXTAFTER(G9,"CHQ ")," "),"Manual review required"))))),"Manual review required")</f>
        <v>N026081234567005</v>
      </c>
      <c r="E9" s="15" t="str">
        <f aca="false">IF('Raw Bank Statement'!E9=0,"",'Raw Bank Statement'!E9)</f>
        <v/>
      </c>
      <c r="F9" s="15" t="n">
        <f aca="false">IF('Raw Bank Statement'!F9=0,"",'Raw Bank Statement'!F9)</f>
        <v>450000</v>
      </c>
      <c r="G9" s="13" t="str">
        <f aca="false">'Raw Bank Statement'!C9</f>
        <v>RTGS-CR-HDFC0000123-N026081234567005-CUSTOMER E CORPORATION</v>
      </c>
    </row>
    <row r="10" customFormat="false" ht="24" hidden="false" customHeight="true" outlineLevel="0" collapsed="false">
      <c r="A10" s="16" t="n">
        <f aca="false">'Raw Bank Statement'!A10</f>
        <v>46239</v>
      </c>
      <c r="B10" s="25" t="str">
        <f aca="false">IFERROR(IF(ISNUMBER(SEARCH("NEFT",G10)),"NEFT",IF(ISNUMBER(SEARCH("RTGS",G10)),"RTGS",IF(ISNUMBER(SEARCH("IMPS",G10)),"IMPS",IF(ISNUMBER(SEARCH("UPI",G10)),"UPI",IF(ISNUMBER(SEARCH("NACH",G10)),"NACH",IF(ISNUMBER(SEARCH("CHQ ",G10)),"CHQ","Manual review required")))))),"Manual review required")</f>
        <v>RTGS</v>
      </c>
      <c r="C10" s="26" t="str">
        <f aca="false">IFERROR(IF(OR(B10="NEFT",B10="RTGS"),_xlfn.TEXTAFTER(G10,"-",4),IF(B10="IMPS",_xlfn.TEXTAFTER(G10,"-",3),IF(B10="UPI",_xlfn.TEXTBEFORE(_xlfn.TEXTAFTER(G10,"UPI-"),"-P2M"),IF(B10="NACH",_xlfn.TEXTAFTER(G10,"/",3),IF(B10="CHQ",_xlfn.TEXTAFTER(G10,"CHQ " &amp; _xlfn.TEXTBEFORE(_xlfn.TEXTAFTER(G10,"CHQ ")," ") &amp; " "),"Manual review required"))))),"Manual review required")</f>
        <v>VENDOR F LIMITED</v>
      </c>
      <c r="D10" s="18" t="str">
        <f aca="false">IFERROR(IF(OR(B10="NEFT",B10="RTGS"),_xlfn.TEXTBEFORE(_xlfn.TEXTAFTER(G10,"-",3),"-"),IF(B10="IMPS",_xlfn.TEXTBEFORE(_xlfn.TEXTAFTER(G10,"-",2),"-"),IF(B10="UPI",MID(G10,FIND("UPI-",G10)+4,FIND("-P2M",G10)-FIND("UPI-",G10)-4),IF(B10="NACH",MID(G10,SEARCH("/",G10)+1,SEARCH("/",G10,SEARCH("/",G10)+1)-SEARCH("/",G10)-1),IF(B10="CHQ",_xlfn.TEXTBEFORE(_xlfn.TEXTAFTER(G10,"CHQ ")," "),"Manual review required"))))),"Manual review required")</f>
        <v>N026081234567006</v>
      </c>
      <c r="E10" s="19" t="n">
        <f aca="false">IF('Raw Bank Statement'!E10=0,"",'Raw Bank Statement'!E10)</f>
        <v>325000</v>
      </c>
      <c r="F10" s="19" t="str">
        <f aca="false">IF('Raw Bank Statement'!F10=0,"",'Raw Bank Statement'!F10)</f>
        <v/>
      </c>
      <c r="G10" s="17" t="str">
        <f aca="false">'Raw Bank Statement'!C10</f>
        <v>RTGS-DR-ICIC0000456-N026081234567006-VENDOR F LIMITED</v>
      </c>
    </row>
    <row r="11" customFormat="false" ht="24" hidden="false" customHeight="true" outlineLevel="0" collapsed="false">
      <c r="A11" s="12" t="n">
        <f aca="false">'Raw Bank Statement'!A11</f>
        <v>46240</v>
      </c>
      <c r="B11" s="23" t="str">
        <f aca="false">IFERROR(IF(ISNUMBER(SEARCH("NEFT",G11)),"NEFT",IF(ISNUMBER(SEARCH("RTGS",G11)),"RTGS",IF(ISNUMBER(SEARCH("IMPS",G11)),"IMPS",IF(ISNUMBER(SEARCH("UPI",G11)),"UPI",IF(ISNUMBER(SEARCH("NACH",G11)),"NACH",IF(ISNUMBER(SEARCH("CHQ ",G11)),"CHQ","Manual review required")))))),"Manual review required")</f>
        <v>RTGS</v>
      </c>
      <c r="C11" s="24" t="str">
        <f aca="false">IFERROR(IF(OR(B11="NEFT",B11="RTGS"),_xlfn.TEXTAFTER(G11,"-",4),IF(B11="IMPS",_xlfn.TEXTAFTER(G11,"-",3),IF(B11="UPI",_xlfn.TEXTBEFORE(_xlfn.TEXTAFTER(G11,"UPI-"),"-P2M"),IF(B11="NACH",_xlfn.TEXTAFTER(G11,"/",3),IF(B11="CHQ",_xlfn.TEXTAFTER(G11,"CHQ " &amp; _xlfn.TEXTBEFORE(_xlfn.TEXTAFTER(G11,"CHQ ")," ") &amp; " "),"Manual review required"))))),"Manual review required")</f>
        <v>CLIENT G HOLDINGS</v>
      </c>
      <c r="D11" s="14" t="str">
        <f aca="false">IFERROR(IF(OR(B11="NEFT",B11="RTGS"),_xlfn.TEXTBEFORE(_xlfn.TEXTAFTER(G11,"-",3),"-"),IF(B11="IMPS",_xlfn.TEXTBEFORE(_xlfn.TEXTAFTER(G11,"-",2),"-"),IF(B11="UPI",MID(G11,FIND("UPI-",G11)+4,FIND("-P2M",G11)-FIND("UPI-",G11)-4),IF(B11="NACH",MID(G11,SEARCH("/",G11)+1,SEARCH("/",G11,SEARCH("/",G11)+1)-SEARCH("/",G11)-1),IF(B11="CHQ",_xlfn.TEXTBEFORE(_xlfn.TEXTAFTER(G11,"CHQ ")," "),"Manual review required"))))),"Manual review required")</f>
        <v>N026081234567007</v>
      </c>
      <c r="E11" s="15" t="str">
        <f aca="false">IF('Raw Bank Statement'!E11=0,"",'Raw Bank Statement'!E11)</f>
        <v/>
      </c>
      <c r="F11" s="15" t="n">
        <f aca="false">IF('Raw Bank Statement'!F11=0,"",'Raw Bank Statement'!F11)</f>
        <v>275000</v>
      </c>
      <c r="G11" s="13" t="str">
        <f aca="false">'Raw Bank Statement'!C11</f>
        <v>RTGS-CR-SBIN0000789-N026081234567007-CLIENT G HOLDINGS</v>
      </c>
    </row>
    <row r="12" customFormat="false" ht="24" hidden="false" customHeight="true" outlineLevel="0" collapsed="false">
      <c r="A12" s="16" t="n">
        <f aca="false">'Raw Bank Statement'!A12</f>
        <v>46240</v>
      </c>
      <c r="B12" s="25" t="str">
        <f aca="false">IFERROR(IF(ISNUMBER(SEARCH("NEFT",G12)),"NEFT",IF(ISNUMBER(SEARCH("RTGS",G12)),"RTGS",IF(ISNUMBER(SEARCH("IMPS",G12)),"IMPS",IF(ISNUMBER(SEARCH("UPI",G12)),"UPI",IF(ISNUMBER(SEARCH("NACH",G12)),"NACH",IF(ISNUMBER(SEARCH("CHQ ",G12)),"CHQ","Manual review required")))))),"Manual review required")</f>
        <v>RTGS</v>
      </c>
      <c r="C12" s="26" t="str">
        <f aca="false">IFERROR(IF(OR(B12="NEFT",B12="RTGS"),_xlfn.TEXTAFTER(G12,"-",4),IF(B12="IMPS",_xlfn.TEXTAFTER(G12,"-",3),IF(B12="UPI",_xlfn.TEXTBEFORE(_xlfn.TEXTAFTER(G12,"UPI-"),"-P2M"),IF(B12="NACH",_xlfn.TEXTAFTER(G12,"/",3),IF(B12="CHQ",_xlfn.TEXTAFTER(G12,"CHQ " &amp; _xlfn.TEXTBEFORE(_xlfn.TEXTAFTER(G12,"CHQ ")," ") &amp; " "),"Manual review required"))))),"Manual review required")</f>
        <v>SUPPLIER H TRADERS</v>
      </c>
      <c r="D12" s="18" t="str">
        <f aca="false">IFERROR(IF(OR(B12="NEFT",B12="RTGS"),_xlfn.TEXTBEFORE(_xlfn.TEXTAFTER(G12,"-",3),"-"),IF(B12="IMPS",_xlfn.TEXTBEFORE(_xlfn.TEXTAFTER(G12,"-",2),"-"),IF(B12="UPI",MID(G12,FIND("UPI-",G12)+4,FIND("-P2M",G12)-FIND("UPI-",G12)-4),IF(B12="NACH",MID(G12,SEARCH("/",G12)+1,SEARCH("/",G12,SEARCH("/",G12)+1)-SEARCH("/",G12)-1),IF(B12="CHQ",_xlfn.TEXTBEFORE(_xlfn.TEXTAFTER(G12,"CHQ ")," "),"Manual review required"))))),"Manual review required")</f>
        <v>N026081234567008</v>
      </c>
      <c r="E12" s="19" t="n">
        <f aca="false">IF('Raw Bank Statement'!E12=0,"",'Raw Bank Statement'!E12)</f>
        <v>195000</v>
      </c>
      <c r="F12" s="19" t="str">
        <f aca="false">IF('Raw Bank Statement'!F12=0,"",'Raw Bank Statement'!F12)</f>
        <v/>
      </c>
      <c r="G12" s="17" t="str">
        <f aca="false">'Raw Bank Statement'!C12</f>
        <v>RTGS-DR-AXIS0000321-N026081234567008-SUPPLIER H TRADERS</v>
      </c>
    </row>
    <row r="13" customFormat="false" ht="24" hidden="false" customHeight="true" outlineLevel="0" collapsed="false">
      <c r="A13" s="12" t="n">
        <f aca="false">'Raw Bank Statement'!A13</f>
        <v>46241</v>
      </c>
      <c r="B13" s="23" t="str">
        <f aca="false">IFERROR(IF(ISNUMBER(SEARCH("NEFT",G13)),"NEFT",IF(ISNUMBER(SEARCH("RTGS",G13)),"RTGS",IF(ISNUMBER(SEARCH("IMPS",G13)),"IMPS",IF(ISNUMBER(SEARCH("UPI",G13)),"UPI",IF(ISNUMBER(SEARCH("NACH",G13)),"NACH",IF(ISNUMBER(SEARCH("CHQ ",G13)),"CHQ","Manual review required")))))),"Manual review required")</f>
        <v>IMPS</v>
      </c>
      <c r="C13" s="24" t="str">
        <f aca="false">IFERROR(IF(OR(B13="NEFT",B13="RTGS"),_xlfn.TEXTAFTER(G13,"-",4),IF(B13="IMPS",_xlfn.TEXTAFTER(G13,"-",3),IF(B13="UPI",_xlfn.TEXTBEFORE(_xlfn.TEXTAFTER(G13,"UPI-"),"-P2M"),IF(B13="NACH",_xlfn.TEXTAFTER(G13,"/",3),IF(B13="CHQ",_xlfn.TEXTAFTER(G13,"CHQ " &amp; _xlfn.TEXTBEFORE(_xlfn.TEXTAFTER(G13,"CHQ ")," ") &amp; " "),"Manual review required"))))),"Manual review required")</f>
        <v>CUSTOMER I RETAIL</v>
      </c>
      <c r="D13" s="14" t="str">
        <f aca="false">IFERROR(IF(OR(B13="NEFT",B13="RTGS"),_xlfn.TEXTBEFORE(_xlfn.TEXTAFTER(G13,"-",3),"-"),IF(B13="IMPS",_xlfn.TEXTBEFORE(_xlfn.TEXTAFTER(G13,"-",2),"-"),IF(B13="UPI",MID(G13,FIND("UPI-",G13)+4,FIND("-P2M",G13)-FIND("UPI-",G13)-4),IF(B13="NACH",MID(G13,SEARCH("/",G13)+1,SEARCH("/",G13,SEARCH("/",G13)+1)-SEARCH("/",G13)-1),IF(B13="CHQ",_xlfn.TEXTBEFORE(_xlfn.TEXTAFTER(G13,"CHQ ")," "),"Manual review required"))))),"Manual review required")</f>
        <v>234567890123</v>
      </c>
      <c r="E13" s="15" t="str">
        <f aca="false">IF('Raw Bank Statement'!E13=0,"",'Raw Bank Statement'!E13)</f>
        <v/>
      </c>
      <c r="F13" s="15" t="n">
        <f aca="false">IF('Raw Bank Statement'!F13=0,"",'Raw Bank Statement'!F13)</f>
        <v>22500</v>
      </c>
      <c r="G13" s="13" t="str">
        <f aca="false">'Raw Bank Statement'!C13</f>
        <v>IMPS-CR-234567890123-CUSTOMER I RETAIL</v>
      </c>
    </row>
    <row r="14" customFormat="false" ht="24" hidden="false" customHeight="true" outlineLevel="0" collapsed="false">
      <c r="A14" s="16" t="n">
        <f aca="false">'Raw Bank Statement'!A14</f>
        <v>46241</v>
      </c>
      <c r="B14" s="25" t="str">
        <f aca="false">IFERROR(IF(ISNUMBER(SEARCH("NEFT",G14)),"NEFT",IF(ISNUMBER(SEARCH("RTGS",G14)),"RTGS",IF(ISNUMBER(SEARCH("IMPS",G14)),"IMPS",IF(ISNUMBER(SEARCH("UPI",G14)),"UPI",IF(ISNUMBER(SEARCH("NACH",G14)),"NACH",IF(ISNUMBER(SEARCH("CHQ ",G14)),"CHQ","Manual review required")))))),"Manual review required")</f>
        <v>IMPS</v>
      </c>
      <c r="C14" s="26" t="str">
        <f aca="false">IFERROR(IF(OR(B14="NEFT",B14="RTGS"),_xlfn.TEXTAFTER(G14,"-",4),IF(B14="IMPS",_xlfn.TEXTAFTER(G14,"-",3),IF(B14="UPI",_xlfn.TEXTBEFORE(_xlfn.TEXTAFTER(G14,"UPI-"),"-P2M"),IF(B14="NACH",_xlfn.TEXTAFTER(G14,"/",3),IF(B14="CHQ",_xlfn.TEXTAFTER(G14,"CHQ " &amp; _xlfn.TEXTBEFORE(_xlfn.TEXTAFTER(G14,"CHQ ")," ") &amp; " "),"Manual review required"))))),"Manual review required")</f>
        <v>VENDOR J SERVICES</v>
      </c>
      <c r="D14" s="18" t="str">
        <f aca="false">IFERROR(IF(OR(B14="NEFT",B14="RTGS"),_xlfn.TEXTBEFORE(_xlfn.TEXTAFTER(G14,"-",3),"-"),IF(B14="IMPS",_xlfn.TEXTBEFORE(_xlfn.TEXTAFTER(G14,"-",2),"-"),IF(B14="UPI",MID(G14,FIND("UPI-",G14)+4,FIND("-P2M",G14)-FIND("UPI-",G14)-4),IF(B14="NACH",MID(G14,SEARCH("/",G14)+1,SEARCH("/",G14,SEARCH("/",G14)+1)-SEARCH("/",G14)-1),IF(B14="CHQ",_xlfn.TEXTBEFORE(_xlfn.TEXTAFTER(G14,"CHQ ")," "),"Manual review required"))))),"Manual review required")</f>
        <v>234567890124</v>
      </c>
      <c r="E14" s="19" t="n">
        <f aca="false">IF('Raw Bank Statement'!E14=0,"",'Raw Bank Statement'!E14)</f>
        <v>35000</v>
      </c>
      <c r="F14" s="19" t="str">
        <f aca="false">IF('Raw Bank Statement'!F14=0,"",'Raw Bank Statement'!F14)</f>
        <v/>
      </c>
      <c r="G14" s="17" t="str">
        <f aca="false">'Raw Bank Statement'!C14</f>
        <v>IMPS-DR-234567890124-VENDOR J SERVICES</v>
      </c>
    </row>
    <row r="15" customFormat="false" ht="24" hidden="false" customHeight="true" outlineLevel="0" collapsed="false">
      <c r="A15" s="12" t="n">
        <f aca="false">'Raw Bank Statement'!A15</f>
        <v>46242</v>
      </c>
      <c r="B15" s="23" t="str">
        <f aca="false">IFERROR(IF(ISNUMBER(SEARCH("NEFT",G15)),"NEFT",IF(ISNUMBER(SEARCH("RTGS",G15)),"RTGS",IF(ISNUMBER(SEARCH("IMPS",G15)),"IMPS",IF(ISNUMBER(SEARCH("UPI",G15)),"UPI",IF(ISNUMBER(SEARCH("NACH",G15)),"NACH",IF(ISNUMBER(SEARCH("CHQ ",G15)),"CHQ","Manual review required")))))),"Manual review required")</f>
        <v>IMPS</v>
      </c>
      <c r="C15" s="24" t="str">
        <f aca="false">IFERROR(IF(OR(B15="NEFT",B15="RTGS"),_xlfn.TEXTAFTER(G15,"-",4),IF(B15="IMPS",_xlfn.TEXTAFTER(G15,"-",3),IF(B15="UPI",_xlfn.TEXTBEFORE(_xlfn.TEXTAFTER(G15,"UPI-"),"-P2M"),IF(B15="NACH",_xlfn.TEXTAFTER(G15,"/",3),IF(B15="CHQ",_xlfn.TEXTAFTER(G15,"CHQ " &amp; _xlfn.TEXTBEFORE(_xlfn.TEXTAFTER(G15,"CHQ ")," ") &amp; " "),"Manual review required"))))),"Manual review required")</f>
        <v>CLIENT K ENTERPRISES</v>
      </c>
      <c r="D15" s="14" t="str">
        <f aca="false">IFERROR(IF(OR(B15="NEFT",B15="RTGS"),_xlfn.TEXTBEFORE(_xlfn.TEXTAFTER(G15,"-",3),"-"),IF(B15="IMPS",_xlfn.TEXTBEFORE(_xlfn.TEXTAFTER(G15,"-",2),"-"),IF(B15="UPI",MID(G15,FIND("UPI-",G15)+4,FIND("-P2M",G15)-FIND("UPI-",G15)-4),IF(B15="NACH",MID(G15,SEARCH("/",G15)+1,SEARCH("/",G15,SEARCH("/",G15)+1)-SEARCH("/",G15)-1),IF(B15="CHQ",_xlfn.TEXTBEFORE(_xlfn.TEXTAFTER(G15,"CHQ ")," "),"Manual review required"))))),"Manual review required")</f>
        <v>234567890125</v>
      </c>
      <c r="E15" s="15" t="str">
        <f aca="false">IF('Raw Bank Statement'!E15=0,"",'Raw Bank Statement'!E15)</f>
        <v/>
      </c>
      <c r="F15" s="15" t="n">
        <f aca="false">IF('Raw Bank Statement'!F15=0,"",'Raw Bank Statement'!F15)</f>
        <v>18750</v>
      </c>
      <c r="G15" s="13" t="str">
        <f aca="false">'Raw Bank Statement'!C15</f>
        <v>IMPS-CR-234567890125-CLIENT K ENTERPRISES</v>
      </c>
    </row>
    <row r="16" customFormat="false" ht="24" hidden="false" customHeight="true" outlineLevel="0" collapsed="false">
      <c r="A16" s="16" t="n">
        <f aca="false">'Raw Bank Statement'!A16</f>
        <v>46242</v>
      </c>
      <c r="B16" s="25" t="str">
        <f aca="false">IFERROR(IF(ISNUMBER(SEARCH("NEFT",G16)),"NEFT",IF(ISNUMBER(SEARCH("RTGS",G16)),"RTGS",IF(ISNUMBER(SEARCH("IMPS",G16)),"IMPS",IF(ISNUMBER(SEARCH("UPI",G16)),"UPI",IF(ISNUMBER(SEARCH("NACH",G16)),"NACH",IF(ISNUMBER(SEARCH("CHQ ",G16)),"CHQ","Manual review required")))))),"Manual review required")</f>
        <v>UPI</v>
      </c>
      <c r="C16" s="26" t="str">
        <f aca="false">IFERROR(IF(OR(B16="NEFT",B16="RTGS"),_xlfn.TEXTAFTER(G16,"-",4),IF(B16="IMPS",_xlfn.TEXTAFTER(G16,"-",3),IF(B16="UPI",_xlfn.TEXTBEFORE(_xlfn.TEXTAFTER(G16,"UPI-"),"-P2M"),IF(B16="NACH",_xlfn.TEXTAFTER(G16,"/",3),IF(B16="CHQ",_xlfn.TEXTAFTER(G16,"CHQ " &amp; _xlfn.TEXTBEFORE(_xlfn.TEXTAFTER(G16,"CHQ ")," ") &amp; " "),"Manual review required"))))),"Manual review required")</f>
        <v>vendork@paytm</v>
      </c>
      <c r="D16" s="18" t="str">
        <f aca="false">IFERROR(IF(OR(B16="NEFT",B16="RTGS"),_xlfn.TEXTBEFORE(_xlfn.TEXTAFTER(G16,"-",3),"-"),IF(B16="IMPS",_xlfn.TEXTBEFORE(_xlfn.TEXTAFTER(G16,"-",2),"-"),IF(B16="UPI",MID(G16,FIND("UPI-",G16)+4,FIND("-P2M",G16)-FIND("UPI-",G16)-4),IF(B16="NACH",MID(G16,SEARCH("/",G16)+1,SEARCH("/",G16,SEARCH("/",G16)+1)-SEARCH("/",G16)-1),IF(B16="CHQ",_xlfn.TEXTBEFORE(_xlfn.TEXTAFTER(G16,"CHQ ")," "),"Manual review required"))))),"Manual review required")</f>
        <v>vendork@paytm</v>
      </c>
      <c r="E16" s="19" t="str">
        <f aca="false">IF('Raw Bank Statement'!E16=0,"",'Raw Bank Statement'!E16)</f>
        <v/>
      </c>
      <c r="F16" s="19" t="n">
        <f aca="false">IF('Raw Bank Statement'!F16=0,"",'Raw Bank Statement'!F16)</f>
        <v>15000</v>
      </c>
      <c r="G16" s="17" t="str">
        <f aca="false">'Raw Bank Statement'!C16</f>
        <v>UPI-vendork@paytm-P2M-234567890126-Aug bill payment</v>
      </c>
    </row>
    <row r="17" customFormat="false" ht="24" hidden="false" customHeight="true" outlineLevel="0" collapsed="false">
      <c r="A17" s="12" t="n">
        <f aca="false">'Raw Bank Statement'!A17</f>
        <v>46243</v>
      </c>
      <c r="B17" s="23" t="str">
        <f aca="false">IFERROR(IF(ISNUMBER(SEARCH("NEFT",G17)),"NEFT",IF(ISNUMBER(SEARCH("RTGS",G17)),"RTGS",IF(ISNUMBER(SEARCH("IMPS",G17)),"IMPS",IF(ISNUMBER(SEARCH("UPI",G17)),"UPI",IF(ISNUMBER(SEARCH("NACH",G17)),"NACH",IF(ISNUMBER(SEARCH("CHQ ",G17)),"CHQ","Manual review required")))))),"Manual review required")</f>
        <v>UPI</v>
      </c>
      <c r="C17" s="24" t="str">
        <f aca="false">IFERROR(IF(OR(B17="NEFT",B17="RTGS"),_xlfn.TEXTAFTER(G17,"-",4),IF(B17="IMPS",_xlfn.TEXTAFTER(G17,"-",3),IF(B17="UPI",_xlfn.TEXTBEFORE(_xlfn.TEXTAFTER(G17,"UPI-"),"-P2M"),IF(B17="NACH",_xlfn.TEXTAFTER(G17,"/",3),IF(B17="CHQ",_xlfn.TEXTAFTER(G17,"CHQ " &amp; _xlfn.TEXTBEFORE(_xlfn.TEXTAFTER(G17,"CHQ ")," ") &amp; " "),"Manual review required"))))),"Manual review required")</f>
        <v>customerl@ybl</v>
      </c>
      <c r="D17" s="14" t="str">
        <f aca="false">IFERROR(IF(OR(B17="NEFT",B17="RTGS"),_xlfn.TEXTBEFORE(_xlfn.TEXTAFTER(G17,"-",3),"-"),IF(B17="IMPS",_xlfn.TEXTBEFORE(_xlfn.TEXTAFTER(G17,"-",2),"-"),IF(B17="UPI",MID(G17,FIND("UPI-",G17)+4,FIND("-P2M",G17)-FIND("UPI-",G17)-4),IF(B17="NACH",MID(G17,SEARCH("/",G17)+1,SEARCH("/",G17,SEARCH("/",G17)+1)-SEARCH("/",G17)-1),IF(B17="CHQ",_xlfn.TEXTBEFORE(_xlfn.TEXTAFTER(G17,"CHQ ")," "),"Manual review required"))))),"Manual review required")</f>
        <v>customerl@ybl</v>
      </c>
      <c r="E17" s="15" t="str">
        <f aca="false">IF('Raw Bank Statement'!E17=0,"",'Raw Bank Statement'!E17)</f>
        <v/>
      </c>
      <c r="F17" s="15" t="n">
        <f aca="false">IF('Raw Bank Statement'!F17=0,"",'Raw Bank Statement'!F17)</f>
        <v>24500</v>
      </c>
      <c r="G17" s="13" t="str">
        <f aca="false">'Raw Bank Statement'!C17</f>
        <v>UPI-customerl@ybl-P2M-234567890127-Invoice INV-4521</v>
      </c>
    </row>
    <row r="18" customFormat="false" ht="24" hidden="false" customHeight="true" outlineLevel="0" collapsed="false">
      <c r="A18" s="16" t="n">
        <f aca="false">'Raw Bank Statement'!A18</f>
        <v>46243</v>
      </c>
      <c r="B18" s="25" t="str">
        <f aca="false">IFERROR(IF(ISNUMBER(SEARCH("NEFT",G18)),"NEFT",IF(ISNUMBER(SEARCH("RTGS",G18)),"RTGS",IF(ISNUMBER(SEARCH("IMPS",G18)),"IMPS",IF(ISNUMBER(SEARCH("UPI",G18)),"UPI",IF(ISNUMBER(SEARCH("NACH",G18)),"NACH",IF(ISNUMBER(SEARCH("CHQ ",G18)),"CHQ","Manual review required")))))),"Manual review required")</f>
        <v>UPI</v>
      </c>
      <c r="C18" s="26" t="str">
        <f aca="false">IFERROR(IF(OR(B18="NEFT",B18="RTGS"),_xlfn.TEXTAFTER(G18,"-",4),IF(B18="IMPS",_xlfn.TEXTAFTER(G18,"-",3),IF(B18="UPI",_xlfn.TEXTBEFORE(_xlfn.TEXTAFTER(G18,"UPI-"),"-P2M"),IF(B18="NACH",_xlfn.TEXTAFTER(G18,"/",3),IF(B18="CHQ",_xlfn.TEXTAFTER(G18,"CHQ " &amp; _xlfn.TEXTBEFORE(_xlfn.TEXTAFTER(G18,"CHQ ")," ") &amp; " "),"Manual review required"))))),"Manual review required")</f>
        <v>supplierm@okhdfc</v>
      </c>
      <c r="D18" s="18" t="str">
        <f aca="false">IFERROR(IF(OR(B18="NEFT",B18="RTGS"),_xlfn.TEXTBEFORE(_xlfn.TEXTAFTER(G18,"-",3),"-"),IF(B18="IMPS",_xlfn.TEXTBEFORE(_xlfn.TEXTAFTER(G18,"-",2),"-"),IF(B18="UPI",MID(G18,FIND("UPI-",G18)+4,FIND("-P2M",G18)-FIND("UPI-",G18)-4),IF(B18="NACH",MID(G18,SEARCH("/",G18)+1,SEARCH("/",G18,SEARCH("/",G18)+1)-SEARCH("/",G18)-1),IF(B18="CHQ",_xlfn.TEXTBEFORE(_xlfn.TEXTAFTER(G18,"CHQ ")," "),"Manual review required"))))),"Manual review required")</f>
        <v>supplierm@okhdfc</v>
      </c>
      <c r="E18" s="19" t="n">
        <f aca="false">IF('Raw Bank Statement'!E18=0,"",'Raw Bank Statement'!E18)</f>
        <v>32750</v>
      </c>
      <c r="F18" s="19" t="str">
        <f aca="false">IF('Raw Bank Statement'!F18=0,"",'Raw Bank Statement'!F18)</f>
        <v/>
      </c>
      <c r="G18" s="17" t="str">
        <f aca="false">'Raw Bank Statement'!C18</f>
        <v>UPI-supplierm@okhdfc-P2M-234567890128-Aug settlement</v>
      </c>
    </row>
    <row r="19" customFormat="false" ht="24" hidden="false" customHeight="true" outlineLevel="0" collapsed="false">
      <c r="A19" s="12" t="n">
        <f aca="false">'Raw Bank Statement'!A19</f>
        <v>46244</v>
      </c>
      <c r="B19" s="23" t="str">
        <f aca="false">IFERROR(IF(ISNUMBER(SEARCH("NEFT",G19)),"NEFT",IF(ISNUMBER(SEARCH("RTGS",G19)),"RTGS",IF(ISNUMBER(SEARCH("IMPS",G19)),"IMPS",IF(ISNUMBER(SEARCH("UPI",G19)),"UPI",IF(ISNUMBER(SEARCH("NACH",G19)),"NACH",IF(ISNUMBER(SEARCH("CHQ ",G19)),"CHQ","Manual review required")))))),"Manual review required")</f>
        <v>UPI</v>
      </c>
      <c r="C19" s="24" t="str">
        <f aca="false">IFERROR(IF(OR(B19="NEFT",B19="RTGS"),_xlfn.TEXTAFTER(G19,"-",4),IF(B19="IMPS",_xlfn.TEXTAFTER(G19,"-",3),IF(B19="UPI",_xlfn.TEXTBEFORE(_xlfn.TEXTAFTER(G19,"UPI-"),"-P2M"),IF(B19="NACH",_xlfn.TEXTAFTER(G19,"/",3),IF(B19="CHQ",_xlfn.TEXTAFTER(G19,"CHQ " &amp; _xlfn.TEXTBEFORE(_xlfn.TEXTAFTER(G19,"CHQ ")," ") &amp; " "),"Manual review required"))))),"Manual review required")</f>
        <v>clientn@okicici</v>
      </c>
      <c r="D19" s="14" t="str">
        <f aca="false">IFERROR(IF(OR(B19="NEFT",B19="RTGS"),_xlfn.TEXTBEFORE(_xlfn.TEXTAFTER(G19,"-",3),"-"),IF(B19="IMPS",_xlfn.TEXTBEFORE(_xlfn.TEXTAFTER(G19,"-",2),"-"),IF(B19="UPI",MID(G19,FIND("UPI-",G19)+4,FIND("-P2M",G19)-FIND("UPI-",G19)-4),IF(B19="NACH",MID(G19,SEARCH("/",G19)+1,SEARCH("/",G19,SEARCH("/",G19)+1)-SEARCH("/",G19)-1),IF(B19="CHQ",_xlfn.TEXTBEFORE(_xlfn.TEXTAFTER(G19,"CHQ ")," "),"Manual review required"))))),"Manual review required")</f>
        <v>clientn@okicici</v>
      </c>
      <c r="E19" s="15" t="str">
        <f aca="false">IF('Raw Bank Statement'!E19=0,"",'Raw Bank Statement'!E19)</f>
        <v/>
      </c>
      <c r="F19" s="15" t="n">
        <f aca="false">IF('Raw Bank Statement'!F19=0,"",'Raw Bank Statement'!F19)</f>
        <v>47250</v>
      </c>
      <c r="G19" s="13" t="str">
        <f aca="false">'Raw Bank Statement'!C19</f>
        <v>UPI-clientn@okicici-P2M-234567890129-Purchase order 8823</v>
      </c>
    </row>
    <row r="20" customFormat="false" ht="24" hidden="false" customHeight="true" outlineLevel="0" collapsed="false">
      <c r="A20" s="16" t="n">
        <f aca="false">'Raw Bank Statement'!A20</f>
        <v>46244</v>
      </c>
      <c r="B20" s="25" t="str">
        <f aca="false">IFERROR(IF(ISNUMBER(SEARCH("NEFT",G20)),"NEFT",IF(ISNUMBER(SEARCH("RTGS",G20)),"RTGS",IF(ISNUMBER(SEARCH("IMPS",G20)),"IMPS",IF(ISNUMBER(SEARCH("UPI",G20)),"UPI",IF(ISNUMBER(SEARCH("NACH",G20)),"NACH",IF(ISNUMBER(SEARCH("CHQ ",G20)),"CHQ","Manual review required")))))),"Manual review required")</f>
        <v>NACH</v>
      </c>
      <c r="C20" s="26" t="str">
        <f aca="false">IFERROR(IF(OR(B20="NEFT",B20="RTGS"),_xlfn.TEXTAFTER(G20,"-",4),IF(B20="IMPS",_xlfn.TEXTAFTER(G20,"-",3),IF(B20="UPI",_xlfn.TEXTBEFORE(_xlfn.TEXTAFTER(G20,"UPI-"),"-P2M"),IF(B20="NACH",_xlfn.TEXTAFTER(G20,"/",3),IF(B20="CHQ",_xlfn.TEXTAFTER(G20,"CHQ " &amp; _xlfn.TEXTBEFORE(_xlfn.TEXTAFTER(G20,"CHQ ")," ") &amp; " "),"Manual review required"))))),"Manual review required")</f>
        <v>CUSTOMER O SUBSCRIPTIONS</v>
      </c>
      <c r="D20" s="18" t="str">
        <f aca="false">IFERROR(IF(OR(B20="NEFT",B20="RTGS"),_xlfn.TEXTBEFORE(_xlfn.TEXTAFTER(G20,"-",3),"-"),IF(B20="IMPS",_xlfn.TEXTBEFORE(_xlfn.TEXTAFTER(G20,"-",2),"-"),IF(B20="UPI",MID(G20,FIND("UPI-",G20)+4,FIND("-P2M",G20)-FIND("UPI-",G20)-4),IF(B20="NACH",MID(G20,SEARCH("/",G20)+1,SEARCH("/",G20,SEARCH("/",G20)+1)-SEARCH("/",G20)-1),IF(B20="CHQ",_xlfn.TEXTBEFORE(_xlfn.TEXTAFTER(G20,"CHQ ")," "),"Manual review required"))))),"Manual review required")</f>
        <v>HDFC00012345678901234</v>
      </c>
      <c r="E20" s="19" t="str">
        <f aca="false">IF('Raw Bank Statement'!E20=0,"",'Raw Bank Statement'!E20)</f>
        <v/>
      </c>
      <c r="F20" s="19" t="n">
        <f aca="false">IF('Raw Bank Statement'!F20=0,"",'Raw Bank Statement'!F20)</f>
        <v>95000</v>
      </c>
      <c r="G20" s="17" t="str">
        <f aca="false">'Raw Bank Statement'!C20</f>
        <v>NACH/HDFC00012345678901234/BATCH240826/CUSTOMER O SUBSCRIPTIONS</v>
      </c>
    </row>
    <row r="21" customFormat="false" ht="24" hidden="false" customHeight="true" outlineLevel="0" collapsed="false">
      <c r="A21" s="12" t="n">
        <f aca="false">'Raw Bank Statement'!A21</f>
        <v>46245</v>
      </c>
      <c r="B21" s="23" t="str">
        <f aca="false">IFERROR(IF(ISNUMBER(SEARCH("NEFT",G21)),"NEFT",IF(ISNUMBER(SEARCH("RTGS",G21)),"RTGS",IF(ISNUMBER(SEARCH("IMPS",G21)),"IMPS",IF(ISNUMBER(SEARCH("UPI",G21)),"UPI",IF(ISNUMBER(SEARCH("NACH",G21)),"NACH",IF(ISNUMBER(SEARCH("CHQ ",G21)),"CHQ","Manual review required")))))),"Manual review required")</f>
        <v>NACH</v>
      </c>
      <c r="C21" s="24" t="str">
        <f aca="false">IFERROR(IF(OR(B21="NEFT",B21="RTGS"),_xlfn.TEXTAFTER(G21,"-",4),IF(B21="IMPS",_xlfn.TEXTAFTER(G21,"-",3),IF(B21="UPI",_xlfn.TEXTBEFORE(_xlfn.TEXTAFTER(G21,"UPI-"),"-P2M"),IF(B21="NACH",_xlfn.TEXTAFTER(G21,"/",3),IF(B21="CHQ",_xlfn.TEXTAFTER(G21,"CHQ " &amp; _xlfn.TEXTBEFORE(_xlfn.TEXTAFTER(G21,"CHQ ")," ") &amp; " "),"Manual review required"))))),"Manual review required")</f>
        <v>CUSTOMER P AUTO DEBIT</v>
      </c>
      <c r="D21" s="14" t="str">
        <f aca="false">IFERROR(IF(OR(B21="NEFT",B21="RTGS"),_xlfn.TEXTBEFORE(_xlfn.TEXTAFTER(G21,"-",3),"-"),IF(B21="IMPS",_xlfn.TEXTBEFORE(_xlfn.TEXTAFTER(G21,"-",2),"-"),IF(B21="UPI",MID(G21,FIND("UPI-",G21)+4,FIND("-P2M",G21)-FIND("UPI-",G21)-4),IF(B21="NACH",MID(G21,SEARCH("/",G21)+1,SEARCH("/",G21,SEARCH("/",G21)+1)-SEARCH("/",G21)-1),IF(B21="CHQ",_xlfn.TEXTBEFORE(_xlfn.TEXTAFTER(G21,"CHQ ")," "),"Manual review required"))))),"Manual review required")</f>
        <v>ICIC00012345678902345</v>
      </c>
      <c r="E21" s="15" t="str">
        <f aca="false">IF('Raw Bank Statement'!E21=0,"",'Raw Bank Statement'!E21)</f>
        <v/>
      </c>
      <c r="F21" s="15" t="n">
        <f aca="false">IF('Raw Bank Statement'!F21=0,"",'Raw Bank Statement'!F21)</f>
        <v>62500</v>
      </c>
      <c r="G21" s="13" t="str">
        <f aca="false">'Raw Bank Statement'!C21</f>
        <v>NACH/ICIC00012345678902345/BATCH240826/CUSTOMER P AUTO DEBIT</v>
      </c>
    </row>
    <row r="22" customFormat="false" ht="24" hidden="false" customHeight="true" outlineLevel="0" collapsed="false">
      <c r="A22" s="16" t="n">
        <f aca="false">'Raw Bank Statement'!A22</f>
        <v>46245</v>
      </c>
      <c r="B22" s="25" t="str">
        <f aca="false">IFERROR(IF(ISNUMBER(SEARCH("NEFT",G22)),"NEFT",IF(ISNUMBER(SEARCH("RTGS",G22)),"RTGS",IF(ISNUMBER(SEARCH("IMPS",G22)),"IMPS",IF(ISNUMBER(SEARCH("UPI",G22)),"UPI",IF(ISNUMBER(SEARCH("NACH",G22)),"NACH",IF(ISNUMBER(SEARCH("CHQ ",G22)),"CHQ","Manual review required")))))),"Manual review required")</f>
        <v>NACH</v>
      </c>
      <c r="C22" s="26" t="str">
        <f aca="false">IFERROR(IF(OR(B22="NEFT",B22="RTGS"),_xlfn.TEXTAFTER(G22,"-",4),IF(B22="IMPS",_xlfn.TEXTAFTER(G22,"-",3),IF(B22="UPI",_xlfn.TEXTBEFORE(_xlfn.TEXTAFTER(G22,"UPI-"),"-P2M"),IF(B22="NACH",_xlfn.TEXTAFTER(G22,"/",3),IF(B22="CHQ",_xlfn.TEXTAFTER(G22,"CHQ " &amp; _xlfn.TEXTBEFORE(_xlfn.TEXTAFTER(G22,"CHQ ")," ") &amp; " "),"Manual review required"))))),"Manual review required")</f>
        <v>CUSTOMER Q RECURRING</v>
      </c>
      <c r="D22" s="18" t="str">
        <f aca="false">IFERROR(IF(OR(B22="NEFT",B22="RTGS"),_xlfn.TEXTBEFORE(_xlfn.TEXTAFTER(G22,"-",3),"-"),IF(B22="IMPS",_xlfn.TEXTBEFORE(_xlfn.TEXTAFTER(G22,"-",2),"-"),IF(B22="UPI",MID(G22,FIND("UPI-",G22)+4,FIND("-P2M",G22)-FIND("UPI-",G22)-4),IF(B22="NACH",MID(G22,SEARCH("/",G22)+1,SEARCH("/",G22,SEARCH("/",G22)+1)-SEARCH("/",G22)-1),IF(B22="CHQ",_xlfn.TEXTBEFORE(_xlfn.TEXTAFTER(G22,"CHQ ")," "),"Manual review required"))))),"Manual review required")</f>
        <v>SBIN00012345678903456</v>
      </c>
      <c r="E22" s="19" t="str">
        <f aca="false">IF('Raw Bank Statement'!E22=0,"",'Raw Bank Statement'!E22)</f>
        <v/>
      </c>
      <c r="F22" s="19" t="n">
        <f aca="false">IF('Raw Bank Statement'!F22=0,"",'Raw Bank Statement'!F22)</f>
        <v>88250</v>
      </c>
      <c r="G22" s="17" t="str">
        <f aca="false">'Raw Bank Statement'!C22</f>
        <v>NACH/SBIN00012345678903456/BATCH240826/CUSTOMER Q RECURRING</v>
      </c>
    </row>
    <row r="23" customFormat="false" ht="24" hidden="false" customHeight="true" outlineLevel="0" collapsed="false">
      <c r="A23" s="12" t="n">
        <f aca="false">'Raw Bank Statement'!A23</f>
        <v>46246</v>
      </c>
      <c r="B23" s="23" t="str">
        <f aca="false">IFERROR(IF(ISNUMBER(SEARCH("NEFT",G23)),"NEFT",IF(ISNUMBER(SEARCH("RTGS",G23)),"RTGS",IF(ISNUMBER(SEARCH("IMPS",G23)),"IMPS",IF(ISNUMBER(SEARCH("UPI",G23)),"UPI",IF(ISNUMBER(SEARCH("NACH",G23)),"NACH",IF(ISNUMBER(SEARCH("CHQ ",G23)),"CHQ","Manual review required")))))),"Manual review required")</f>
        <v>CHQ</v>
      </c>
      <c r="C23" s="24" t="str">
        <f aca="false">IFERROR(IF(OR(B23="NEFT",B23="RTGS"),_xlfn.TEXTAFTER(G23,"-",4),IF(B23="IMPS",_xlfn.TEXTAFTER(G23,"-",3),IF(B23="UPI",_xlfn.TEXTBEFORE(_xlfn.TEXTAFTER(G23,"UPI-"),"-P2M"),IF(B23="NACH",_xlfn.TEXTAFTER(G23,"/",3),IF(B23="CHQ",_xlfn.TEXTAFTER(G23,"CHQ " &amp; _xlfn.TEXTBEFORE(_xlfn.TEXTAFTER(G23,"CHQ ")," ") &amp; " "),"Manual review required"))))),"Manual review required")</f>
        <v>VENDOR R MFG</v>
      </c>
      <c r="D23" s="14" t="str">
        <f aca="false">IFERROR(IF(OR(B23="NEFT",B23="RTGS"),_xlfn.TEXTBEFORE(_xlfn.TEXTAFTER(G23,"-",3),"-"),IF(B23="IMPS",_xlfn.TEXTBEFORE(_xlfn.TEXTAFTER(G23,"-",2),"-"),IF(B23="UPI",MID(G23,FIND("UPI-",G23)+4,FIND("-P2M",G23)-FIND("UPI-",G23)-4),IF(B23="NACH",MID(G23,SEARCH("/",G23)+1,SEARCH("/",G23,SEARCH("/",G23)+1)-SEARCH("/",G23)-1),IF(B23="CHQ",_xlfn.TEXTBEFORE(_xlfn.TEXTAFTER(G23,"CHQ ")," "),"Manual review required"))))),"Manual review required")</f>
        <v>654321</v>
      </c>
      <c r="E23" s="15" t="n">
        <f aca="false">IF('Raw Bank Statement'!E23=0,"",'Raw Bank Statement'!E23)</f>
        <v>155000</v>
      </c>
      <c r="F23" s="15" t="str">
        <f aca="false">IF('Raw Bank Statement'!F23=0,"",'Raw Bank Statement'!F23)</f>
        <v/>
      </c>
      <c r="G23" s="13" t="str">
        <f aca="false">'Raw Bank Statement'!C23</f>
        <v>CHQ 654321 VENDOR R MFG</v>
      </c>
    </row>
    <row r="24" customFormat="false" ht="24" hidden="false" customHeight="true" outlineLevel="0" collapsed="false">
      <c r="A24" s="16" t="n">
        <f aca="false">'Raw Bank Statement'!A24</f>
        <v>46246</v>
      </c>
      <c r="B24" s="25" t="str">
        <f aca="false">IFERROR(IF(ISNUMBER(SEARCH("NEFT",G24)),"NEFT",IF(ISNUMBER(SEARCH("RTGS",G24)),"RTGS",IF(ISNUMBER(SEARCH("IMPS",G24)),"IMPS",IF(ISNUMBER(SEARCH("UPI",G24)),"UPI",IF(ISNUMBER(SEARCH("NACH",G24)),"NACH",IF(ISNUMBER(SEARCH("CHQ ",G24)),"CHQ","Manual review required")))))),"Manual review required")</f>
        <v>CHQ</v>
      </c>
      <c r="C24" s="26" t="str">
        <f aca="false">IFERROR(IF(OR(B24="NEFT",B24="RTGS"),_xlfn.TEXTAFTER(G24,"-",4),IF(B24="IMPS",_xlfn.TEXTAFTER(G24,"-",3),IF(B24="UPI",_xlfn.TEXTBEFORE(_xlfn.TEXTAFTER(G24,"UPI-"),"-P2M"),IF(B24="NACH",_xlfn.TEXTAFTER(G24,"/",3),IF(B24="CHQ",_xlfn.TEXTAFTER(G24,"CHQ " &amp; _xlfn.TEXTBEFORE(_xlfn.TEXTAFTER(G24,"CHQ ")," ") &amp; " "),"Manual review required"))))),"Manual review required")</f>
        <v>SUPPLIER S TRADING</v>
      </c>
      <c r="D24" s="18" t="str">
        <f aca="false">IFERROR(IF(OR(B24="NEFT",B24="RTGS"),_xlfn.TEXTBEFORE(_xlfn.TEXTAFTER(G24,"-",3),"-"),IF(B24="IMPS",_xlfn.TEXTBEFORE(_xlfn.TEXTAFTER(G24,"-",2),"-"),IF(B24="UPI",MID(G24,FIND("UPI-",G24)+4,FIND("-P2M",G24)-FIND("UPI-",G24)-4),IF(B24="NACH",MID(G24,SEARCH("/",G24)+1,SEARCH("/",G24,SEARCH("/",G24)+1)-SEARCH("/",G24)-1),IF(B24="CHQ",_xlfn.TEXTBEFORE(_xlfn.TEXTAFTER(G24,"CHQ ")," "),"Manual review required"))))),"Manual review required")</f>
        <v>654322</v>
      </c>
      <c r="E24" s="19" t="n">
        <f aca="false">IF('Raw Bank Statement'!E24=0,"",'Raw Bank Statement'!E24)</f>
        <v>72000</v>
      </c>
      <c r="F24" s="19" t="str">
        <f aca="false">IF('Raw Bank Statement'!F24=0,"",'Raw Bank Statement'!F24)</f>
        <v/>
      </c>
      <c r="G24" s="17" t="str">
        <f aca="false">'Raw Bank Statement'!C24</f>
        <v>CHQ 654322 SUPPLIER S TRADING</v>
      </c>
    </row>
    <row r="26" customFormat="false" ht="39.75" hidden="false" customHeight="true" outlineLevel="0" collapsed="false">
      <c r="A26" s="22" t="s">
        <v>83</v>
      </c>
      <c r="B26" s="22"/>
      <c r="C26" s="22"/>
      <c r="D26" s="22"/>
      <c r="E26" s="22"/>
      <c r="F26" s="22"/>
      <c r="G26" s="22"/>
    </row>
  </sheetData>
  <mergeCells count="3">
    <mergeCell ref="A1:G1"/>
    <mergeCell ref="A2:G2"/>
    <mergeCell ref="A26:G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26"/>
    <col collapsed="false" customWidth="true" hidden="false" outlineLevel="0" max="3" min="3" style="0" width="22"/>
    <col collapsed="false" customWidth="true" hidden="false" outlineLevel="0" max="4" min="4" style="0" width="30"/>
    <col collapsed="false" customWidth="true" hidden="false" outlineLevel="0" max="7" min="5" style="0" width="22"/>
    <col collapsed="false" customWidth="true" hidden="false" outlineLevel="0" max="8" min="8" style="0" width="24"/>
  </cols>
  <sheetData>
    <row r="1" customFormat="false" ht="15.75" hidden="false" customHeight="true" outlineLevel="0" collapsed="false">
      <c r="A1" s="9" t="s">
        <v>30</v>
      </c>
      <c r="B1" s="9"/>
      <c r="C1" s="9"/>
      <c r="D1" s="9"/>
      <c r="E1" s="9"/>
      <c r="F1" s="9"/>
      <c r="G1" s="9"/>
      <c r="H1" s="9"/>
    </row>
    <row r="2" customFormat="false" ht="18" hidden="false" customHeight="true" outlineLevel="0" collapsed="false">
      <c r="A2" s="10" t="s">
        <v>31</v>
      </c>
      <c r="B2" s="10"/>
      <c r="C2" s="10"/>
      <c r="D2" s="10"/>
      <c r="E2" s="10"/>
      <c r="F2" s="10"/>
      <c r="G2" s="10"/>
      <c r="H2" s="10"/>
    </row>
    <row r="3" customFormat="false" ht="7.5" hidden="false" customHeight="true" outlineLevel="0" collapsed="false"/>
    <row r="4" customFormat="false" ht="21.75" hidden="false" customHeight="true" outlineLevel="0" collapsed="false">
      <c r="A4" s="27" t="s">
        <v>84</v>
      </c>
      <c r="B4" s="27"/>
      <c r="C4" s="27"/>
      <c r="D4" s="27"/>
      <c r="E4" s="27"/>
      <c r="F4" s="27"/>
      <c r="G4" s="27"/>
      <c r="H4" s="27"/>
    </row>
    <row r="5" customFormat="false" ht="43.5" hidden="false" customHeight="true" outlineLevel="0" collapsed="false">
      <c r="A5" s="28" t="s">
        <v>85</v>
      </c>
      <c r="B5" s="28"/>
      <c r="C5" s="28"/>
      <c r="D5" s="28"/>
      <c r="E5" s="28"/>
      <c r="F5" s="28"/>
      <c r="G5" s="28"/>
      <c r="H5" s="28"/>
    </row>
    <row r="7" customFormat="false" ht="31.5" hidden="false" customHeight="true" outlineLevel="0" collapsed="false">
      <c r="A7" s="11" t="s">
        <v>86</v>
      </c>
      <c r="B7" s="11" t="s">
        <v>87</v>
      </c>
      <c r="C7" s="11" t="s">
        <v>88</v>
      </c>
      <c r="D7" s="11" t="s">
        <v>89</v>
      </c>
      <c r="E7" s="11" t="s">
        <v>90</v>
      </c>
      <c r="F7" s="11" t="s">
        <v>91</v>
      </c>
      <c r="G7" s="11" t="s">
        <v>92</v>
      </c>
      <c r="H7" s="11" t="s">
        <v>93</v>
      </c>
    </row>
    <row r="8" customFormat="false" ht="25.5" hidden="false" customHeight="true" outlineLevel="0" collapsed="false">
      <c r="A8" s="29" t="s">
        <v>94</v>
      </c>
      <c r="B8" s="24" t="s">
        <v>32</v>
      </c>
      <c r="C8" s="24" t="s">
        <v>95</v>
      </c>
      <c r="D8" s="24" t="s">
        <v>34</v>
      </c>
      <c r="E8" s="24" t="s">
        <v>96</v>
      </c>
      <c r="F8" s="24" t="s">
        <v>97</v>
      </c>
      <c r="G8" s="24" t="s">
        <v>98</v>
      </c>
      <c r="H8" s="24" t="s">
        <v>99</v>
      </c>
    </row>
    <row r="9" customFormat="false" ht="25.5" hidden="false" customHeight="true" outlineLevel="0" collapsed="false">
      <c r="A9" s="30" t="s">
        <v>100</v>
      </c>
      <c r="B9" s="26" t="s">
        <v>101</v>
      </c>
      <c r="C9" s="26" t="s">
        <v>33</v>
      </c>
      <c r="D9" s="26" t="s">
        <v>102</v>
      </c>
      <c r="E9" s="26" t="s">
        <v>103</v>
      </c>
      <c r="F9" s="26" t="s">
        <v>104</v>
      </c>
      <c r="G9" s="26" t="s">
        <v>105</v>
      </c>
      <c r="H9" s="26" t="s">
        <v>106</v>
      </c>
    </row>
    <row r="10" customFormat="false" ht="25.5" hidden="false" customHeight="true" outlineLevel="0" collapsed="false">
      <c r="A10" s="29" t="s">
        <v>107</v>
      </c>
      <c r="B10" s="24" t="s">
        <v>108</v>
      </c>
      <c r="C10" s="24" t="s">
        <v>33</v>
      </c>
      <c r="D10" s="24" t="s">
        <v>109</v>
      </c>
      <c r="E10" s="24" t="s">
        <v>110</v>
      </c>
      <c r="F10" s="24" t="s">
        <v>111</v>
      </c>
      <c r="G10" s="24" t="s">
        <v>112</v>
      </c>
      <c r="H10" s="24" t="s">
        <v>106</v>
      </c>
    </row>
    <row r="11" customFormat="false" ht="25.5" hidden="false" customHeight="true" outlineLevel="0" collapsed="false">
      <c r="A11" s="30" t="s">
        <v>113</v>
      </c>
      <c r="B11" s="26" t="s">
        <v>114</v>
      </c>
      <c r="C11" s="26" t="s">
        <v>95</v>
      </c>
      <c r="D11" s="26" t="s">
        <v>115</v>
      </c>
      <c r="E11" s="26" t="s">
        <v>116</v>
      </c>
      <c r="F11" s="26" t="s">
        <v>111</v>
      </c>
      <c r="G11" s="26" t="s">
        <v>112</v>
      </c>
      <c r="H11" s="26" t="s">
        <v>106</v>
      </c>
    </row>
    <row r="12" customFormat="false" ht="25.5" hidden="false" customHeight="true" outlineLevel="0" collapsed="false">
      <c r="A12" s="29" t="s">
        <v>117</v>
      </c>
      <c r="B12" s="24" t="s">
        <v>32</v>
      </c>
      <c r="C12" s="24" t="s">
        <v>95</v>
      </c>
      <c r="D12" s="24" t="s">
        <v>109</v>
      </c>
      <c r="E12" s="24" t="s">
        <v>118</v>
      </c>
      <c r="F12" s="24" t="s">
        <v>111</v>
      </c>
      <c r="G12" s="24" t="s">
        <v>112</v>
      </c>
      <c r="H12" s="24" t="s">
        <v>106</v>
      </c>
    </row>
    <row r="14" customFormat="false" ht="15" hidden="false" customHeight="false" outlineLevel="0" collapsed="false">
      <c r="A14" s="31" t="s">
        <v>119</v>
      </c>
      <c r="B14" s="31"/>
      <c r="C14" s="31"/>
      <c r="D14" s="31"/>
      <c r="E14" s="31"/>
      <c r="F14" s="31"/>
      <c r="G14" s="31"/>
      <c r="H14" s="31"/>
    </row>
    <row r="15" customFormat="false" ht="49.5" hidden="false" customHeight="true" outlineLevel="0" collapsed="false">
      <c r="A15" s="32" t="s">
        <v>120</v>
      </c>
      <c r="B15" s="32"/>
      <c r="C15" s="32"/>
      <c r="D15" s="32"/>
      <c r="E15" s="32"/>
      <c r="F15" s="32"/>
      <c r="G15" s="32"/>
      <c r="H15" s="32"/>
    </row>
    <row r="16" customFormat="false" ht="49.5" hidden="false" customHeight="true" outlineLevel="0" collapsed="false">
      <c r="A16" s="32" t="s">
        <v>121</v>
      </c>
      <c r="B16" s="32"/>
      <c r="C16" s="32"/>
      <c r="D16" s="32"/>
      <c r="E16" s="32"/>
      <c r="F16" s="32"/>
      <c r="G16" s="32"/>
      <c r="H16" s="32"/>
    </row>
    <row r="17" customFormat="false" ht="49.5" hidden="false" customHeight="true" outlineLevel="0" collapsed="false">
      <c r="A17" s="32" t="s">
        <v>122</v>
      </c>
      <c r="B17" s="32"/>
      <c r="C17" s="32"/>
      <c r="D17" s="32"/>
      <c r="E17" s="32"/>
      <c r="F17" s="32"/>
      <c r="G17" s="32"/>
      <c r="H17" s="32"/>
    </row>
    <row r="18" customFormat="false" ht="49.5" hidden="false" customHeight="true" outlineLevel="0" collapsed="false">
      <c r="A18" s="32" t="s">
        <v>123</v>
      </c>
      <c r="B18" s="32"/>
      <c r="C18" s="32"/>
      <c r="D18" s="32"/>
      <c r="E18" s="32"/>
      <c r="F18" s="32"/>
      <c r="G18" s="32"/>
      <c r="H18" s="32"/>
    </row>
  </sheetData>
  <mergeCells count="9">
    <mergeCell ref="A1:H1"/>
    <mergeCell ref="A2:H2"/>
    <mergeCell ref="A4:H4"/>
    <mergeCell ref="A5:H5"/>
    <mergeCell ref="A14:H14"/>
    <mergeCell ref="A15:H15"/>
    <mergeCell ref="A16:H16"/>
    <mergeCell ref="A17:H17"/>
    <mergeCell ref="A18:H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30"/>
    <col collapsed="false" customWidth="true" hidden="false" outlineLevel="0" max="4" min="3" style="0" width="15"/>
  </cols>
  <sheetData>
    <row r="1" customFormat="false" ht="15.75" hidden="false" customHeight="true" outlineLevel="0" collapsed="false">
      <c r="A1" s="9" t="s">
        <v>30</v>
      </c>
      <c r="B1" s="9"/>
      <c r="C1" s="9"/>
      <c r="D1" s="9"/>
    </row>
    <row r="2" customFormat="false" ht="18" hidden="false" customHeight="true" outlineLevel="0" collapsed="false">
      <c r="A2" s="10" t="s">
        <v>31</v>
      </c>
      <c r="B2" s="10"/>
      <c r="C2" s="10"/>
      <c r="D2" s="10"/>
    </row>
    <row r="3" customFormat="false" ht="7.5" hidden="false" customHeight="true" outlineLevel="0" collapsed="false"/>
    <row r="4" customFormat="false" ht="21.75" hidden="false" customHeight="true" outlineLevel="0" collapsed="false">
      <c r="A4" s="27" t="s">
        <v>124</v>
      </c>
      <c r="B4" s="27"/>
      <c r="C4" s="27"/>
      <c r="D4" s="27"/>
    </row>
    <row r="5" customFormat="false" ht="43.5" hidden="false" customHeight="true" outlineLevel="0" collapsed="false">
      <c r="A5" s="28" t="s">
        <v>125</v>
      </c>
      <c r="B5" s="28"/>
      <c r="C5" s="28"/>
      <c r="D5" s="28"/>
    </row>
    <row r="7" customFormat="false" ht="31.5" hidden="false" customHeight="true" outlineLevel="0" collapsed="false">
      <c r="A7" s="11" t="s">
        <v>32</v>
      </c>
      <c r="B7" s="11" t="s">
        <v>126</v>
      </c>
      <c r="C7" s="11" t="s">
        <v>36</v>
      </c>
      <c r="D7" s="11" t="s">
        <v>37</v>
      </c>
    </row>
    <row r="8" customFormat="false" ht="21.75" hidden="false" customHeight="true" outlineLevel="0" collapsed="false">
      <c r="A8" s="12" t="n">
        <f aca="false">'Parsed Output'!A5</f>
        <v>46237</v>
      </c>
      <c r="B8" s="14" t="str">
        <f aca="false">'Parsed Output'!D5</f>
        <v>N026081234567001</v>
      </c>
      <c r="C8" s="15" t="str">
        <f aca="false">'Parsed Output'!E5</f>
        <v/>
      </c>
      <c r="D8" s="15" t="n">
        <f aca="false">'Parsed Output'!F5</f>
        <v>45000</v>
      </c>
    </row>
    <row r="9" customFormat="false" ht="21.75" hidden="false" customHeight="true" outlineLevel="0" collapsed="false">
      <c r="A9" s="16" t="n">
        <f aca="false">'Parsed Output'!A6</f>
        <v>46237</v>
      </c>
      <c r="B9" s="18" t="str">
        <f aca="false">'Parsed Output'!D6</f>
        <v>N026081234567002</v>
      </c>
      <c r="C9" s="19" t="n">
        <f aca="false">'Parsed Output'!E6</f>
        <v>125000</v>
      </c>
      <c r="D9" s="19" t="str">
        <f aca="false">'Parsed Output'!F6</f>
        <v/>
      </c>
    </row>
    <row r="10" customFormat="false" ht="21.75" hidden="false" customHeight="true" outlineLevel="0" collapsed="false">
      <c r="A10" s="12" t="n">
        <f aca="false">'Parsed Output'!A7</f>
        <v>46238</v>
      </c>
      <c r="B10" s="14" t="str">
        <f aca="false">'Parsed Output'!D7</f>
        <v>N026081234567003</v>
      </c>
      <c r="C10" s="15" t="str">
        <f aca="false">'Parsed Output'!E7</f>
        <v/>
      </c>
      <c r="D10" s="15" t="n">
        <f aca="false">'Parsed Output'!F7</f>
        <v>85000</v>
      </c>
    </row>
    <row r="11" customFormat="false" ht="21.75" hidden="false" customHeight="true" outlineLevel="0" collapsed="false">
      <c r="A11" s="16" t="n">
        <f aca="false">'Parsed Output'!A8</f>
        <v>46238</v>
      </c>
      <c r="B11" s="18" t="str">
        <f aca="false">'Parsed Output'!D8</f>
        <v>N026081234567004</v>
      </c>
      <c r="C11" s="19" t="n">
        <f aca="false">'Parsed Output'!E8</f>
        <v>215000</v>
      </c>
      <c r="D11" s="19" t="str">
        <f aca="false">'Parsed Output'!F8</f>
        <v/>
      </c>
    </row>
    <row r="12" customFormat="false" ht="21.75" hidden="false" customHeight="true" outlineLevel="0" collapsed="false">
      <c r="A12" s="12" t="n">
        <f aca="false">'Parsed Output'!A9</f>
        <v>46239</v>
      </c>
      <c r="B12" s="14" t="str">
        <f aca="false">'Parsed Output'!D9</f>
        <v>N026081234567005</v>
      </c>
      <c r="C12" s="15" t="str">
        <f aca="false">'Parsed Output'!E9</f>
        <v/>
      </c>
      <c r="D12" s="15" t="n">
        <f aca="false">'Parsed Output'!F9</f>
        <v>450000</v>
      </c>
    </row>
    <row r="13" customFormat="false" ht="21.75" hidden="false" customHeight="true" outlineLevel="0" collapsed="false">
      <c r="A13" s="16" t="n">
        <f aca="false">'Parsed Output'!A10</f>
        <v>46239</v>
      </c>
      <c r="B13" s="18" t="str">
        <f aca="false">'Parsed Output'!D10</f>
        <v>N026081234567006</v>
      </c>
      <c r="C13" s="19" t="n">
        <f aca="false">'Parsed Output'!E10</f>
        <v>325000</v>
      </c>
      <c r="D13" s="19" t="str">
        <f aca="false">'Parsed Output'!F10</f>
        <v/>
      </c>
    </row>
    <row r="14" customFormat="false" ht="21.75" hidden="false" customHeight="true" outlineLevel="0" collapsed="false">
      <c r="A14" s="12" t="n">
        <f aca="false">'Parsed Output'!A11</f>
        <v>46240</v>
      </c>
      <c r="B14" s="14" t="str">
        <f aca="false">'Parsed Output'!D11</f>
        <v>N026081234567007</v>
      </c>
      <c r="C14" s="15" t="str">
        <f aca="false">'Parsed Output'!E11</f>
        <v/>
      </c>
      <c r="D14" s="15" t="n">
        <f aca="false">'Parsed Output'!F11</f>
        <v>275000</v>
      </c>
    </row>
    <row r="15" customFormat="false" ht="21.75" hidden="false" customHeight="true" outlineLevel="0" collapsed="false">
      <c r="A15" s="16" t="n">
        <f aca="false">'Parsed Output'!A12</f>
        <v>46240</v>
      </c>
      <c r="B15" s="18" t="str">
        <f aca="false">'Parsed Output'!D12</f>
        <v>N026081234567008</v>
      </c>
      <c r="C15" s="19" t="n">
        <f aca="false">'Parsed Output'!E12</f>
        <v>195000</v>
      </c>
      <c r="D15" s="19" t="str">
        <f aca="false">'Parsed Output'!F12</f>
        <v/>
      </c>
    </row>
    <row r="16" customFormat="false" ht="21.75" hidden="false" customHeight="true" outlineLevel="0" collapsed="false">
      <c r="A16" s="12" t="n">
        <f aca="false">'Parsed Output'!A13</f>
        <v>46241</v>
      </c>
      <c r="B16" s="14" t="str">
        <f aca="false">'Parsed Output'!D13</f>
        <v>234567890123</v>
      </c>
      <c r="C16" s="15" t="str">
        <f aca="false">'Parsed Output'!E13</f>
        <v/>
      </c>
      <c r="D16" s="15" t="n">
        <f aca="false">'Parsed Output'!F13</f>
        <v>22500</v>
      </c>
    </row>
    <row r="17" customFormat="false" ht="21.75" hidden="false" customHeight="true" outlineLevel="0" collapsed="false">
      <c r="A17" s="16" t="n">
        <f aca="false">'Parsed Output'!A14</f>
        <v>46241</v>
      </c>
      <c r="B17" s="18" t="str">
        <f aca="false">'Parsed Output'!D14</f>
        <v>234567890124</v>
      </c>
      <c r="C17" s="19" t="n">
        <f aca="false">'Parsed Output'!E14</f>
        <v>35000</v>
      </c>
      <c r="D17" s="19" t="str">
        <f aca="false">'Parsed Output'!F14</f>
        <v/>
      </c>
    </row>
    <row r="18" customFormat="false" ht="21.75" hidden="false" customHeight="true" outlineLevel="0" collapsed="false">
      <c r="A18" s="12" t="n">
        <f aca="false">'Parsed Output'!A15</f>
        <v>46242</v>
      </c>
      <c r="B18" s="14" t="str">
        <f aca="false">'Parsed Output'!D15</f>
        <v>234567890125</v>
      </c>
      <c r="C18" s="15" t="str">
        <f aca="false">'Parsed Output'!E15</f>
        <v/>
      </c>
      <c r="D18" s="15" t="n">
        <f aca="false">'Parsed Output'!F15</f>
        <v>18750</v>
      </c>
    </row>
    <row r="19" customFormat="false" ht="21.75" hidden="false" customHeight="true" outlineLevel="0" collapsed="false">
      <c r="A19" s="16" t="n">
        <f aca="false">'Parsed Output'!A16</f>
        <v>46242</v>
      </c>
      <c r="B19" s="18" t="str">
        <f aca="false">'Parsed Output'!D16</f>
        <v>vendork@paytm</v>
      </c>
      <c r="C19" s="19" t="str">
        <f aca="false">'Parsed Output'!E16</f>
        <v/>
      </c>
      <c r="D19" s="19" t="n">
        <f aca="false">'Parsed Output'!F16</f>
        <v>15000</v>
      </c>
    </row>
    <row r="20" customFormat="false" ht="21.75" hidden="false" customHeight="true" outlineLevel="0" collapsed="false">
      <c r="A20" s="12" t="n">
        <f aca="false">'Parsed Output'!A17</f>
        <v>46243</v>
      </c>
      <c r="B20" s="14" t="str">
        <f aca="false">'Parsed Output'!D17</f>
        <v>customerl@ybl</v>
      </c>
      <c r="C20" s="15" t="str">
        <f aca="false">'Parsed Output'!E17</f>
        <v/>
      </c>
      <c r="D20" s="15" t="n">
        <f aca="false">'Parsed Output'!F17</f>
        <v>24500</v>
      </c>
    </row>
    <row r="21" customFormat="false" ht="21.75" hidden="false" customHeight="true" outlineLevel="0" collapsed="false">
      <c r="A21" s="16" t="n">
        <f aca="false">'Parsed Output'!A18</f>
        <v>46243</v>
      </c>
      <c r="B21" s="18" t="str">
        <f aca="false">'Parsed Output'!D18</f>
        <v>supplierm@okhdfc</v>
      </c>
      <c r="C21" s="19" t="n">
        <f aca="false">'Parsed Output'!E18</f>
        <v>32750</v>
      </c>
      <c r="D21" s="19" t="str">
        <f aca="false">'Parsed Output'!F18</f>
        <v/>
      </c>
    </row>
    <row r="22" customFormat="false" ht="21.75" hidden="false" customHeight="true" outlineLevel="0" collapsed="false">
      <c r="A22" s="12" t="n">
        <f aca="false">'Parsed Output'!A19</f>
        <v>46244</v>
      </c>
      <c r="B22" s="14" t="str">
        <f aca="false">'Parsed Output'!D19</f>
        <v>clientn@okicici</v>
      </c>
      <c r="C22" s="15" t="str">
        <f aca="false">'Parsed Output'!E19</f>
        <v/>
      </c>
      <c r="D22" s="15" t="n">
        <f aca="false">'Parsed Output'!F19</f>
        <v>47250</v>
      </c>
    </row>
    <row r="23" customFormat="false" ht="21.75" hidden="false" customHeight="true" outlineLevel="0" collapsed="false">
      <c r="A23" s="16" t="n">
        <f aca="false">'Parsed Output'!A20</f>
        <v>46244</v>
      </c>
      <c r="B23" s="18" t="str">
        <f aca="false">'Parsed Output'!D20</f>
        <v>HDFC00012345678901234</v>
      </c>
      <c r="C23" s="19" t="str">
        <f aca="false">'Parsed Output'!E20</f>
        <v/>
      </c>
      <c r="D23" s="19" t="n">
        <f aca="false">'Parsed Output'!F20</f>
        <v>95000</v>
      </c>
    </row>
    <row r="24" customFormat="false" ht="21.75" hidden="false" customHeight="true" outlineLevel="0" collapsed="false">
      <c r="A24" s="12" t="n">
        <f aca="false">'Parsed Output'!A21</f>
        <v>46245</v>
      </c>
      <c r="B24" s="14" t="str">
        <f aca="false">'Parsed Output'!D21</f>
        <v>ICIC00012345678902345</v>
      </c>
      <c r="C24" s="15" t="str">
        <f aca="false">'Parsed Output'!E21</f>
        <v/>
      </c>
      <c r="D24" s="15" t="n">
        <f aca="false">'Parsed Output'!F21</f>
        <v>62500</v>
      </c>
    </row>
    <row r="25" customFormat="false" ht="21.75" hidden="false" customHeight="true" outlineLevel="0" collapsed="false">
      <c r="A25" s="16" t="n">
        <f aca="false">'Parsed Output'!A22</f>
        <v>46245</v>
      </c>
      <c r="B25" s="18" t="str">
        <f aca="false">'Parsed Output'!D22</f>
        <v>SBIN00012345678903456</v>
      </c>
      <c r="C25" s="19" t="str">
        <f aca="false">'Parsed Output'!E22</f>
        <v/>
      </c>
      <c r="D25" s="19" t="n">
        <f aca="false">'Parsed Output'!F22</f>
        <v>88250</v>
      </c>
    </row>
    <row r="26" customFormat="false" ht="21.75" hidden="false" customHeight="true" outlineLevel="0" collapsed="false">
      <c r="A26" s="12" t="n">
        <f aca="false">'Parsed Output'!A23</f>
        <v>46246</v>
      </c>
      <c r="B26" s="14" t="str">
        <f aca="false">'Parsed Output'!D23</f>
        <v>654321</v>
      </c>
      <c r="C26" s="15" t="n">
        <f aca="false">'Parsed Output'!E23</f>
        <v>155000</v>
      </c>
      <c r="D26" s="15" t="str">
        <f aca="false">'Parsed Output'!F23</f>
        <v/>
      </c>
    </row>
    <row r="27" customFormat="false" ht="21.75" hidden="false" customHeight="true" outlineLevel="0" collapsed="false">
      <c r="A27" s="16" t="n">
        <f aca="false">'Parsed Output'!A24</f>
        <v>46246</v>
      </c>
      <c r="B27" s="18" t="str">
        <f aca="false">'Parsed Output'!D24</f>
        <v>654322</v>
      </c>
      <c r="C27" s="19" t="n">
        <f aca="false">'Parsed Output'!E24</f>
        <v>72000</v>
      </c>
      <c r="D27" s="19" t="str">
        <f aca="false">'Parsed Output'!F24</f>
        <v/>
      </c>
    </row>
    <row r="29" customFormat="false" ht="42" hidden="false" customHeight="true" outlineLevel="0" collapsed="false">
      <c r="A29" s="22" t="s">
        <v>127</v>
      </c>
      <c r="B29" s="22"/>
      <c r="C29" s="22"/>
      <c r="D29" s="22"/>
    </row>
  </sheetData>
  <mergeCells count="5">
    <mergeCell ref="A1:D1"/>
    <mergeCell ref="A2:D2"/>
    <mergeCell ref="A4:D4"/>
    <mergeCell ref="A5:D5"/>
    <mergeCell ref="A29:D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20"/>
    <col collapsed="false" customWidth="true" hidden="false" outlineLevel="0" max="3" min="3" style="0" width="32"/>
    <col collapsed="false" customWidth="true" hidden="false" outlineLevel="0" max="4" min="4" style="0" width="82"/>
  </cols>
  <sheetData>
    <row r="1" customFormat="false" ht="15.75" hidden="false" customHeight="true" outlineLevel="0" collapsed="false">
      <c r="A1" s="9" t="s">
        <v>30</v>
      </c>
      <c r="B1" s="9"/>
      <c r="C1" s="9"/>
      <c r="D1" s="9"/>
    </row>
    <row r="2" customFormat="false" ht="18" hidden="false" customHeight="true" outlineLevel="0" collapsed="false">
      <c r="A2" s="10" t="s">
        <v>31</v>
      </c>
      <c r="B2" s="10"/>
      <c r="C2" s="10"/>
      <c r="D2" s="10"/>
    </row>
    <row r="3" customFormat="false" ht="7.5" hidden="false" customHeight="true" outlineLevel="0" collapsed="false"/>
    <row r="4" customFormat="false" ht="21.75" hidden="false" customHeight="true" outlineLevel="0" collapsed="false">
      <c r="B4" s="27" t="s">
        <v>128</v>
      </c>
      <c r="C4" s="27"/>
      <c r="D4" s="27"/>
    </row>
    <row r="5" customFormat="false" ht="39.75" hidden="false" customHeight="true" outlineLevel="0" collapsed="false">
      <c r="B5" s="28" t="s">
        <v>129</v>
      </c>
      <c r="C5" s="28"/>
      <c r="D5" s="28"/>
    </row>
    <row r="7" customFormat="false" ht="31.5" hidden="false" customHeight="true" outlineLevel="0" collapsed="false">
      <c r="B7" s="11" t="s">
        <v>130</v>
      </c>
      <c r="C7" s="11" t="s">
        <v>131</v>
      </c>
      <c r="D7" s="11" t="s">
        <v>132</v>
      </c>
    </row>
    <row r="8" customFormat="false" ht="139.5" hidden="false" customHeight="true" outlineLevel="0" collapsed="false">
      <c r="B8" s="33" t="s">
        <v>133</v>
      </c>
      <c r="C8" s="34" t="s">
        <v>39</v>
      </c>
      <c r="D8" s="34" t="s">
        <v>134</v>
      </c>
    </row>
    <row r="9" customFormat="false" ht="139.5" hidden="false" customHeight="true" outlineLevel="0" collapsed="false">
      <c r="A9" s="35"/>
      <c r="B9" s="36" t="s">
        <v>135</v>
      </c>
      <c r="C9" s="37" t="s">
        <v>47</v>
      </c>
      <c r="D9" s="37" t="s">
        <v>136</v>
      </c>
    </row>
    <row r="10" customFormat="false" ht="139.5" hidden="false" customHeight="true" outlineLevel="0" collapsed="false">
      <c r="B10" s="33" t="s">
        <v>137</v>
      </c>
      <c r="C10" s="34" t="s">
        <v>55</v>
      </c>
      <c r="D10" s="34" t="s">
        <v>138</v>
      </c>
    </row>
    <row r="11" customFormat="false" ht="139.5" hidden="false" customHeight="true" outlineLevel="0" collapsed="false">
      <c r="A11" s="35"/>
      <c r="B11" s="36" t="s">
        <v>139</v>
      </c>
      <c r="C11" s="37" t="s">
        <v>61</v>
      </c>
      <c r="D11" s="37" t="s">
        <v>140</v>
      </c>
    </row>
    <row r="12" customFormat="false" ht="139.5" hidden="false" customHeight="true" outlineLevel="0" collapsed="false">
      <c r="B12" s="33" t="s">
        <v>141</v>
      </c>
      <c r="C12" s="34" t="s">
        <v>69</v>
      </c>
      <c r="D12" s="34" t="s">
        <v>142</v>
      </c>
    </row>
    <row r="13" customFormat="false" ht="139.5" hidden="false" customHeight="true" outlineLevel="0" collapsed="false">
      <c r="A13" s="35"/>
      <c r="B13" s="36" t="s">
        <v>143</v>
      </c>
      <c r="C13" s="37" t="s">
        <v>73</v>
      </c>
      <c r="D13" s="37" t="s">
        <v>144</v>
      </c>
    </row>
    <row r="14" customFormat="false" ht="139.5" hidden="false" customHeight="true" outlineLevel="0" collapsed="false">
      <c r="B14" s="33" t="s">
        <v>145</v>
      </c>
      <c r="C14" s="34" t="s">
        <v>146</v>
      </c>
      <c r="D14" s="34" t="s">
        <v>147</v>
      </c>
    </row>
    <row r="15" customFormat="false" ht="139.5" hidden="false" customHeight="true" outlineLevel="0" collapsed="false">
      <c r="A15" s="35"/>
      <c r="B15" s="36" t="s">
        <v>148</v>
      </c>
      <c r="C15" s="37" t="s">
        <v>149</v>
      </c>
      <c r="D15" s="37" t="s">
        <v>150</v>
      </c>
    </row>
    <row r="16" customFormat="false" ht="139.5" hidden="false" customHeight="true" outlineLevel="0" collapsed="false">
      <c r="B16" s="33" t="s">
        <v>151</v>
      </c>
      <c r="C16" s="34" t="s">
        <v>152</v>
      </c>
      <c r="D16" s="34" t="s">
        <v>153</v>
      </c>
    </row>
    <row r="18" customFormat="false" ht="15" hidden="false" customHeight="false" outlineLevel="0" collapsed="false">
      <c r="B18" s="31" t="s">
        <v>154</v>
      </c>
      <c r="C18" s="31"/>
      <c r="D18" s="31"/>
    </row>
    <row r="19" customFormat="false" ht="43.5" hidden="false" customHeight="true" outlineLevel="0" collapsed="false">
      <c r="B19" s="32" t="s">
        <v>155</v>
      </c>
      <c r="C19" s="32"/>
      <c r="D19" s="32"/>
    </row>
    <row r="20" customFormat="false" ht="43.5" hidden="false" customHeight="true" outlineLevel="0" collapsed="false">
      <c r="B20" s="32" t="s">
        <v>156</v>
      </c>
      <c r="C20" s="32"/>
      <c r="D20" s="32"/>
    </row>
    <row r="21" customFormat="false" ht="43.5" hidden="false" customHeight="true" outlineLevel="0" collapsed="false">
      <c r="B21" s="32" t="s">
        <v>157</v>
      </c>
      <c r="C21" s="32"/>
      <c r="D21" s="32"/>
    </row>
    <row r="22" customFormat="false" ht="43.5" hidden="false" customHeight="true" outlineLevel="0" collapsed="false">
      <c r="B22" s="32" t="s">
        <v>158</v>
      </c>
      <c r="C22" s="32"/>
      <c r="D22" s="32"/>
    </row>
    <row r="24" customFormat="false" ht="15" hidden="false" customHeight="true" outlineLevel="0" collapsed="false">
      <c r="B24" s="22" t="s">
        <v>159</v>
      </c>
      <c r="C24" s="22"/>
      <c r="D24" s="22"/>
    </row>
  </sheetData>
  <mergeCells count="10">
    <mergeCell ref="A1:D1"/>
    <mergeCell ref="A2:D2"/>
    <mergeCell ref="B4:D4"/>
    <mergeCell ref="B5:D5"/>
    <mergeCell ref="B18:D18"/>
    <mergeCell ref="B19:D19"/>
    <mergeCell ref="B20:D20"/>
    <mergeCell ref="B21:D21"/>
    <mergeCell ref="B22:D22"/>
    <mergeCell ref="B24:D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2026-08-16T05:26:14Z</dcterms:created>
  <dc:creator>openpyxl</dc:creator>
  <dc:description/>
  <dc:language>en-IN</dc:language>
  <cp:lastModifiedBy/>
  <dcterms:modified xsi:type="dcterms:W3CDTF">2026-08-16T05:26:14Z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